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NIVEL BÁSICO (viejo)" sheetId="1" r:id="rId4"/>
    <sheet state="visible" name="NIVEL BÁSICO" sheetId="2" r:id="rId5"/>
    <sheet state="visible" name="NIVEL INTERMEDIO" sheetId="3" r:id="rId6"/>
    <sheet state="visible" name="NIVEL AVANZADO" sheetId="4" r:id="rId7"/>
    <sheet state="hidden" name="NIVEL AVANZADO (viejo)" sheetId="5" r:id="rId8"/>
    <sheet state="visible" name="FIGURAS" sheetId="6" r:id="rId9"/>
    <sheet state="hidden" name="CATEGORÍAS" sheetId="7" r:id="rId10"/>
  </sheets>
  <externalReferences>
    <externalReference r:id="rId11"/>
  </externalReferences>
  <definedNames/>
  <calcPr/>
  <extLst>
    <ext uri="GoogleSheetsCustomDataVersion2">
      <go:sheetsCustomData xmlns:go="http://customooxmlschemas.google.com/" r:id="rId12" roundtripDataChecksum="rGdXmrUnmjJHXxqqh5WeNQ4/tHCuAtHVbY1+Ld3LKm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27">
      <text>
        <t xml:space="preserve">======
ID#AAABmNxDPU4
Isabelle Vanderborght    (2025-06-19 08:54:46)
ver categorias</t>
      </text>
    </comment>
    <comment authorId="0" ref="B19">
      <text>
        <t xml:space="preserve">======
ID#AAABmNxDPUw
Isabelle Vanderborght    (2025-06-19 08:52:44)
familias que valida (minimo 4 familia) o familias que realiza (mínimo 5 familias)</t>
      </text>
    </comment>
  </commentList>
  <extLst>
    <ext uri="GoogleSheetsCustomDataVersion2">
      <go:sheetsCustomData xmlns:go="http://customooxmlschemas.google.com/" r:id="rId1" roundtripDataSignature="AMtx7miYaVZ4xK9lJcwsW8oDuGYurU+LWQ=="/>
    </ext>
  </extLst>
</comments>
</file>

<file path=xl/sharedStrings.xml><?xml version="1.0" encoding="utf-8"?>
<sst xmlns="http://schemas.openxmlformats.org/spreadsheetml/2006/main" count="1327" uniqueCount="481">
  <si>
    <t>FEDERACIÓN MADRILEÑA DE PATINAJE</t>
  </si>
  <si>
    <t>PRUEBAS DE NIVEL DE FREESTYLE SLALOM</t>
  </si>
  <si>
    <t>(NIVEL BÁSICO)</t>
  </si>
  <si>
    <t>Temporada 2026</t>
  </si>
  <si>
    <r>
      <rPr>
        <rFont val="Calibri"/>
        <b/>
        <color rgb="FFFF0000"/>
        <sz val="11.0"/>
        <u/>
      </rPr>
      <t>Las celdas con fondo gris NO deben ser rellenadas por el aspirante</t>
    </r>
    <r>
      <rPr>
        <rFont val="Calibri"/>
        <b/>
        <color rgb="FFFF0000"/>
        <sz val="11.0"/>
        <u/>
      </rPr>
      <t>.</t>
    </r>
  </si>
  <si>
    <t>Nombre y apellidos:</t>
  </si>
  <si>
    <t>Tiempo (máx 120 seg.)</t>
  </si>
  <si>
    <t>Minutos</t>
  </si>
  <si>
    <t>segundos</t>
  </si>
  <si>
    <t>Club:</t>
  </si>
  <si>
    <t>Penalizac.(máx. 10):</t>
  </si>
  <si>
    <t>Categoria</t>
  </si>
  <si>
    <t>Figura:</t>
  </si>
  <si>
    <t>Familia:</t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</si>
  <si>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9.0"/>
      </rPr>
      <t>(mín 6)</t>
    </r>
    <r>
      <rPr>
        <rFont val="Calibri"/>
        <b/>
        <color rgb="FF000000"/>
        <sz val="9.0"/>
      </rPr>
      <t>:</t>
    </r>
  </si>
  <si>
    <t>Nivel de la figura</t>
  </si>
  <si>
    <t>Coloque las figuras en orden de realización: (entre 6 y 12)</t>
  </si>
  <si>
    <t>NELSON GUSANO DE FRENTE DERECHA</t>
  </si>
  <si>
    <t>NELSON GUSANO DE ESPALDAS DERECHA</t>
  </si>
  <si>
    <t>NELSON CRUZADO DE ESPALDAS IZQUIERDA</t>
  </si>
  <si>
    <t>CRAZY</t>
  </si>
  <si>
    <t>COMPÁS CERRADO (3 GIROS) DERECHA</t>
  </si>
  <si>
    <t>MEGA CRUZADO IZQUIERDA</t>
  </si>
  <si>
    <t>Observaciones:</t>
  </si>
  <si>
    <t>Fecha de realización:</t>
  </si>
  <si>
    <t>Fdo. Juez D/Dª:</t>
  </si>
  <si>
    <t>APTO</t>
  </si>
  <si>
    <t>NO APTO</t>
  </si>
  <si>
    <t>Nº Licencia:</t>
  </si>
  <si>
    <t>SOLO SE DEBEN COMPLETAR NOMBRE, CLUB Y FIGURAS, TODO EL RESTO ES AUTOMÁTICO Y NO SE DEBE TOCAR</t>
  </si>
  <si>
    <t>NO COMPLETAR NADA DE ESTA PARTE</t>
  </si>
  <si>
    <t>FIGURAS A VALIDAR</t>
  </si>
  <si>
    <t>PENAL MAX</t>
  </si>
  <si>
    <t>Tiempo</t>
  </si>
  <si>
    <t>&lt;120 seg</t>
  </si>
  <si>
    <t>Nombre y apellidos</t>
  </si>
  <si>
    <t>FILA CONOS</t>
  </si>
  <si>
    <t>FAMILIAS</t>
  </si>
  <si>
    <t>N/A</t>
  </si>
  <si>
    <t>Club</t>
  </si>
  <si>
    <t>Categoría</t>
  </si>
  <si>
    <t>Infantil</t>
  </si>
  <si>
    <t>Número de figuras a validar</t>
  </si>
  <si>
    <t>Figuras a validar</t>
  </si>
  <si>
    <t>Cantidad de figuras totales que va a realizar</t>
  </si>
  <si>
    <t xml:space="preserve">Figuras validadas </t>
  </si>
  <si>
    <t xml:space="preserve">Cantidad de familias que va a realizar </t>
  </si>
  <si>
    <t>Familias validadas</t>
  </si>
  <si>
    <t xml:space="preserve">Figuras por familia </t>
  </si>
  <si>
    <t>Figuras validadas por familia</t>
  </si>
  <si>
    <t>SENTADOS</t>
  </si>
  <si>
    <t>FILAS USADAS:</t>
  </si>
  <si>
    <t>SALTOS</t>
  </si>
  <si>
    <t>Tiempo (&lt;120 seg.)</t>
  </si>
  <si>
    <t>LINEALES</t>
  </si>
  <si>
    <t>Penalizaciones (&lt;10)</t>
  </si>
  <si>
    <t>GIROS</t>
  </si>
  <si>
    <t>ELASTICIDAD</t>
  </si>
  <si>
    <t>Validación</t>
  </si>
  <si>
    <t>Figura</t>
  </si>
  <si>
    <t>Familia</t>
  </si>
  <si>
    <t>Nivel</t>
  </si>
  <si>
    <t>Juez 1</t>
  </si>
  <si>
    <t>Juez 2</t>
  </si>
  <si>
    <t>Juez 3</t>
  </si>
  <si>
    <t>Final</t>
  </si>
  <si>
    <t>Coloque las figuras en orden de realización*: (entre 7 y 12)</t>
  </si>
  <si>
    <t>(NIVEL INTERMEDIO)</t>
  </si>
  <si>
    <t>105-120s</t>
  </si>
  <si>
    <t>Número de familias a validar</t>
  </si>
  <si>
    <t>Familias a validar</t>
  </si>
  <si>
    <t>Cantidad de figuras que va a realizar INTERMEDIO y AVANZADO</t>
  </si>
  <si>
    <t>Cantidad de figuras validadas INTERMEDIO y AVANZADO</t>
  </si>
  <si>
    <t>Cantidad de familias que va a realizar INTERMEDIO y AVANZADO</t>
  </si>
  <si>
    <t>Cantidad de familias validadas INTERMEDIO y AVANZADO</t>
  </si>
  <si>
    <t xml:space="preserve">Figuras por nivel </t>
  </si>
  <si>
    <t>Figuras validadas por nivel</t>
  </si>
  <si>
    <t>BÁSICO</t>
  </si>
  <si>
    <t>INTERMEDIO y AVANZADO</t>
  </si>
  <si>
    <t>Figuras por familia de nivel INTERMEDIO y AVANZADO</t>
  </si>
  <si>
    <t>Figuras validadas por familia de nivel INTERMEDIO y AVANZADO</t>
  </si>
  <si>
    <t>PENALIZACIONES</t>
  </si>
  <si>
    <t>FILAS USADAS (2-3):</t>
  </si>
  <si>
    <t>Tiempo (105-120 seg.)</t>
  </si>
  <si>
    <t>Fluidez en ejecución (SÍ/NO):</t>
  </si>
  <si>
    <t>Coloque las figuras en orden de realización*: (entre 7 y 14)</t>
  </si>
  <si>
    <t>(NIVEL AVANZADO)</t>
  </si>
  <si>
    <t>Cantidad de figuras que va a realizar AVANZADO</t>
  </si>
  <si>
    <t>Cantidad de figuras validadas AVANZADO</t>
  </si>
  <si>
    <t>Cantidad de familias que va a realizar AVANZADO</t>
  </si>
  <si>
    <t>Cantidad de familias validadas AVANZADO</t>
  </si>
  <si>
    <t>BÁSICO E INTERMEDIO</t>
  </si>
  <si>
    <t>AVANZADO</t>
  </si>
  <si>
    <t>Figuras por familia de nivel AVANZADO</t>
  </si>
  <si>
    <t>FILAS USADAS (3):</t>
  </si>
  <si>
    <t>Coordinación musical (SÍ/NO):</t>
  </si>
  <si>
    <t>Coloque las figuras en orden de realización*: (entre 7 y 16)</t>
  </si>
  <si>
    <t>Temporada 2024</t>
  </si>
  <si>
    <t>Las celdas con fondo gris NO deben ser rellenadas por el aspirante.</t>
  </si>
  <si>
    <t>FILAS USADAS (3 de 3):</t>
  </si>
  <si>
    <t>Penalizac.(máx. 8):</t>
  </si>
  <si>
    <t>Fecha de nacimiento (DD/MM/AAAA):</t>
  </si>
  <si>
    <r>
      <rPr>
        <rFont val="Calibri"/>
        <b/>
        <color theme="1"/>
        <sz val="11.0"/>
      </rPr>
      <t>Familias de figuras que realiza</t>
    </r>
    <r>
      <rPr>
        <rFont val="Calibri"/>
        <b val="0"/>
        <color theme="1"/>
        <sz val="11.0"/>
      </rPr>
      <t xml:space="preserve"> (Mínimo 4 familias)</t>
    </r>
    <r>
      <rPr>
        <rFont val="Calibri"/>
        <b/>
        <color rgb="FF000000"/>
        <sz val="11.0"/>
      </rPr>
      <t>:</t>
    </r>
  </si>
  <si>
    <r>
      <rPr>
        <rFont val="Calibri"/>
        <b/>
        <color theme="1"/>
        <sz val="9.0"/>
      </rPr>
      <t>Validada</t>
    </r>
    <r>
      <rPr>
        <rFont val="Calibri"/>
        <b/>
        <color rgb="FF000000"/>
        <sz val="7.0"/>
      </rPr>
      <t xml:space="preserve"> </t>
    </r>
    <r>
      <rPr>
        <rFont val="Calibri"/>
        <b val="0"/>
        <color rgb="FF000000"/>
        <sz val="7.0"/>
      </rPr>
      <t>(mín 4)</t>
    </r>
    <r>
      <rPr>
        <rFont val="Calibri"/>
        <b/>
        <color rgb="FF000000"/>
        <sz val="7.0"/>
      </rPr>
      <t>:</t>
    </r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</si>
  <si>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8.0"/>
      </rPr>
      <t>Sub 14/Master: ≥ 8
Sub 19/Senior: ≥ 10</t>
    </r>
  </si>
  <si>
    <t>Coloque las figuras en orden de realización*: (entre 8/10 según proceda y 16)</t>
  </si>
  <si>
    <t>FIGURA</t>
  </si>
  <si>
    <t>FAMILIA</t>
  </si>
  <si>
    <t>NIVEL</t>
  </si>
  <si>
    <t>1 PIE ATRÁS DERECHA</t>
  </si>
  <si>
    <t>INTERMEDIO</t>
  </si>
  <si>
    <t>1 PIE ATRÁS IZQUIERDA</t>
  </si>
  <si>
    <t>1 PIE DE FRENTE DERECHA</t>
  </si>
  <si>
    <t>1 PIE DE FRENTE IZQUIERDA</t>
  </si>
  <si>
    <t>ÁGUILA 2 RUEDAS DERECHA</t>
  </si>
  <si>
    <t>ÁGUILA 2 RUEDAS IZQUIERDA</t>
  </si>
  <si>
    <t>ÁGUILA CRUZADO DERECHA</t>
  </si>
  <si>
    <t>ÁGUILA CRUZADO IZQUIERDA</t>
  </si>
  <si>
    <t>ÁGUILA DERECHA</t>
  </si>
  <si>
    <t>ÁGUILA IZQUERDA</t>
  </si>
  <si>
    <t>ÁGUILA Z DERECHA</t>
  </si>
  <si>
    <t>ÁGUILA Z IZQUIERDA</t>
  </si>
  <si>
    <t>ANTIÁGUILA 2 RUEDAS DERECHA</t>
  </si>
  <si>
    <t>ANTIÁGUILA 2 RUEDAS IZQUIERDA</t>
  </si>
  <si>
    <t>ANTIÁGUILA DERECHA</t>
  </si>
  <si>
    <t>ANTIÁGUILA IZQUIERDA</t>
  </si>
  <si>
    <t>BRUSH DE ESPALDAS DERECHA</t>
  </si>
  <si>
    <t>BRUSH DE ESPALDAS IZQUIERDA</t>
  </si>
  <si>
    <t>BRUSH DE FRENTE DERECHA</t>
  </si>
  <si>
    <t>BRUSH DE FRENTE IZQUIERDA</t>
  </si>
  <si>
    <t>BUTTERFLY / ÁGUILA COREANA DERECHA</t>
  </si>
  <si>
    <t>BUTTERFLY / ÁGUILA COREANA IZQUIERDA</t>
  </si>
  <si>
    <t>BUTTERFLY CRUZADO DERECHA</t>
  </si>
  <si>
    <t>BUTTERFLY CRUZADO IZQUIERDA</t>
  </si>
  <si>
    <t>CAFETERA ATRÁS DERECHA</t>
  </si>
  <si>
    <t>SENTADAS</t>
  </si>
  <si>
    <t>CAFETERA ATRÁS IZQUIERDA</t>
  </si>
  <si>
    <t>CAFETERA DERECHA</t>
  </si>
  <si>
    <t>CAFETERA EN PUNTA ATRÁS DERECHA</t>
  </si>
  <si>
    <t>CAFETERA EN PUNTA ATRÁS IZQUIERDA</t>
  </si>
  <si>
    <t>CAFETERA EN PUNTA DERECHA</t>
  </si>
  <si>
    <t>CAFETERA EN PUNTA IZQUIERDA</t>
  </si>
  <si>
    <t>CAFETERA FOOTSPIN DERECHA</t>
  </si>
  <si>
    <t>CAFETERA FOOTSPIN IZQUIERDA</t>
  </si>
  <si>
    <t>CAFETERA IZQUIERDA</t>
  </si>
  <si>
    <t>CHICKEN FLAT (3 GIROS) DERECHA</t>
  </si>
  <si>
    <t>CHICKEN FLAT (3 GIROS) IZQUIERDA</t>
  </si>
  <si>
    <t>CHICKEN PUNTA (3 GIROS) CONO DERECHA</t>
  </si>
  <si>
    <t>CHICKEN PUNTA (3 GIROS) CONO IZQUIERDA</t>
  </si>
  <si>
    <t>CHICKEN PUNTA (3 GIROS) CONO-CONO DERECHA</t>
  </si>
  <si>
    <t>CHICKEN PUNTA (3 GIROS) CONO-CONO IZQUIERDA</t>
  </si>
  <si>
    <t>CHICKEN PUNTA (3 GIROS) CONO-ESPACIO DERECHA</t>
  </si>
  <si>
    <t>CHICKEN PUNTA (3 GIROS) CONO-ESPACIO IZQUIERDA</t>
  </si>
  <si>
    <t>CHICKEN PUNTA ATRÁS (3 GIROS) CONO DERECHA</t>
  </si>
  <si>
    <t>CHICKEN PUNTA ATRÁS (3 GIROS) CONO IZQUIERDA</t>
  </si>
  <si>
    <t>CHICKEN PUNTA ATRÁS (3 GIROS) CONO-CONO DERECHA</t>
  </si>
  <si>
    <t>CHICKEN PUNTA ATRÁS (3 GIROS) CONO-CONO IZQUIERDA</t>
  </si>
  <si>
    <t>CHICKEN PUNTA ATRÁS (3 GIROS) CONO-ESPACIO DERECHA</t>
  </si>
  <si>
    <t>CHICKEN PUNTA ATRÁS (3 GIROS) CONO-ESPACIO IZQUIERDA</t>
  </si>
  <si>
    <t>CHICKEN SENTADO (3 GIROS) DERECHA</t>
  </si>
  <si>
    <t>CHICKEN SENTADO (3 GIROS) IZQUIERDA</t>
  </si>
  <si>
    <t>CHICKEN SENTADO ATRÁS (3 GIROS) DERECHA</t>
  </si>
  <si>
    <t>CHICKEN SENTADO ATRÁS (3 GIROS) IZQUIERDA</t>
  </si>
  <si>
    <t>CHICKEN TALÓN (3 GIROS) CONO DERECHA</t>
  </si>
  <si>
    <t>CHICKEN TALÓN (3 GIROS) CONO IZQUIERDA</t>
  </si>
  <si>
    <t>CHICKEN TALÓN (3 GIROS) CONO-CONO DERECHA</t>
  </si>
  <si>
    <t>CHICKEN TALÓN (3 GIROS) CONO-CONO IZQUIERDA</t>
  </si>
  <si>
    <t>CHICKEN TALÓN (3 GIROS) CONO-ESPACIO DERECHA</t>
  </si>
  <si>
    <t>CHICKEN TALÓN (3 GIROS) CONO-ESPACIO IZQUIERDA</t>
  </si>
  <si>
    <t>CHICKEN TALÓN ATRÁS (3 GIROS) CONO DERECHA</t>
  </si>
  <si>
    <t>CHICKEN TALÓN ATRÁS (3 GIROS) CONO IZQUIERDA</t>
  </si>
  <si>
    <t>CHICKEN TALÓN ATRÁS (3 GIROS) CONO-CONO DERECHA</t>
  </si>
  <si>
    <t>CHICKEN TALÓN ATRÁS (3 GIROS) CONO-CONO IZQUIERDA</t>
  </si>
  <si>
    <t>CHICKEN TALÓN ATRÁS (3 GIROS) CONO-ESPACIO DERECHA</t>
  </si>
  <si>
    <t>CHICKEN TALÓN ATRÁS (3 GIROS) CONO-ESPACIO IZQUIERDA</t>
  </si>
  <si>
    <t>CHRISTIE EN FLAT ATRÁS DERECHA</t>
  </si>
  <si>
    <t>CHRISTIE EN FLAT ATRÁS IZQUIERDA</t>
  </si>
  <si>
    <t>CHRISTIE EN FLAT DERECHA</t>
  </si>
  <si>
    <t>CHRISTIE EN FLAT IZQUIERDA</t>
  </si>
  <si>
    <t>CHRISTIE EN PUNTA ATRÁS DERECHA</t>
  </si>
  <si>
    <t>CHRISTIE EN PUNTA ATRÁS IZQUIERDA</t>
  </si>
  <si>
    <t>CHRISTIE EN PUNTA DERECHA</t>
  </si>
  <si>
    <t>CHRISTIE EN PUNTA IZQUIERDA</t>
  </si>
  <si>
    <t>CHRISTIE FOOTSPIN DERECHA</t>
  </si>
  <si>
    <t>CHRISTIE FOOTSPIN IZQUIERDA</t>
  </si>
  <si>
    <t>CHRISTIE GIRADO ATRÁS DERECHA</t>
  </si>
  <si>
    <t>CHRISTIE GIRADO ATRÁS IZQUIERDA</t>
  </si>
  <si>
    <t>CHRISTIE GIRADO DERECHA</t>
  </si>
  <si>
    <t>CHRISTIE GIRADO IZQUIERDA</t>
  </si>
  <si>
    <t>COBRA DE ESPALDAS DERECHA</t>
  </si>
  <si>
    <t>COBRA DE ESPALDAS IZQUIERDA</t>
  </si>
  <si>
    <t>COBRA DE FRENTE DERECHA</t>
  </si>
  <si>
    <t>COBRA DE FRENTE IZQUIERDA</t>
  </si>
  <si>
    <t>COBRA SENTADA ATRÁS DERECHA</t>
  </si>
  <si>
    <t>COBRA SENTADA ATRÁS IZQUIERDA</t>
  </si>
  <si>
    <t>COBRA SENTADA DERECHA</t>
  </si>
  <si>
    <t>COBRA SENTADA IZQUIERDA</t>
  </si>
  <si>
    <t>COMPÁS ABIERTO (3 GIROS) DERECHA</t>
  </si>
  <si>
    <t>COMPÁS ABIERTO (3 GIROS) IZQUIERDA</t>
  </si>
  <si>
    <t>COMPÁS CERRADO (3 GIROS) IZQUIERDA</t>
  </si>
  <si>
    <t>COMPÁS CRUZADO 2 RUEDAS ATRÁS DERECHA</t>
  </si>
  <si>
    <t>COMPÁS CRUZADO 2 RUEDAS ATRÁS IZQUIERDA</t>
  </si>
  <si>
    <t>COMPÁS CRUZADO 2 RUEDAS DERECHA</t>
  </si>
  <si>
    <t>COMPÁS CRUZADO 2 RUEDAS IZQUIERDA</t>
  </si>
  <si>
    <t>COMPÁS CRUZADO DERECHA</t>
  </si>
  <si>
    <t>COMPÁS CRUZADO IZQUIERDA</t>
  </si>
  <si>
    <t>COREANAS PUNTA-PUNTA (3 GIROS) DERECHA</t>
  </si>
  <si>
    <t>COREANAS PUNTA-PUNTA (3 GIROS) IZQUIERDA</t>
  </si>
  <si>
    <t>COREANAS PUNTA-TALON (3 GIROS) DERECHA</t>
  </si>
  <si>
    <t>COREANAS PUNTA-TALON (3 GIROS) IZQUIERDA</t>
  </si>
  <si>
    <t>CORVO DE ESPALDAS DERECHA</t>
  </si>
  <si>
    <t>CORVO DE ESPALDAS IZQUIERDA</t>
  </si>
  <si>
    <t>CORVO DE FRENTE DERECHA</t>
  </si>
  <si>
    <t>CORVO DE FRENTE IZQUIERDA</t>
  </si>
  <si>
    <t>CORVO KAZACHOK DERECHA</t>
  </si>
  <si>
    <t>CORVO KAZACHOK IZQUIERDA</t>
  </si>
  <si>
    <t>CRAB / TIP TAP JUMP</t>
  </si>
  <si>
    <t>CRAZY DERECHA</t>
  </si>
  <si>
    <t>CRAZY IZQUIERDA</t>
  </si>
  <si>
    <t>CRAZY LEG DERECHA</t>
  </si>
  <si>
    <t>CRAZY LEG IZQUIERDA</t>
  </si>
  <si>
    <t>CRUZADO 2 RUEDAS DE ESPALDAS DERECHA</t>
  </si>
  <si>
    <t>CRUZADO 2 RUEDAS DE ESPALDAS IZQUIERDA</t>
  </si>
  <si>
    <t>CRUZADO 2 RUEDAS DE FRENTE DERECHA</t>
  </si>
  <si>
    <t>CRUZADO 2 RUEDAS DE FRENTE IZQUIERDA</t>
  </si>
  <si>
    <t>CRUZADO DE ESPALDAS DERECHA</t>
  </si>
  <si>
    <t>CRUZADO DE ESPALDAS IZQUIERDA</t>
  </si>
  <si>
    <t>CRUZADO DE FRENTE DERECHA</t>
  </si>
  <si>
    <t>CRUZADO DE FRENTE IZQUIERDA</t>
  </si>
  <si>
    <t>DAY AND NIGHT 1+1 1 RUEDA ATRÁS DERECHA</t>
  </si>
  <si>
    <t>DAY AND NIGHT 1+1 1 RUEDA ATRÁS IZQUIERDA</t>
  </si>
  <si>
    <t>DAY AND NIGHT 1+1 1 RUEDA DERECHA</t>
  </si>
  <si>
    <t>DAY AND NIGHT 1+1 1 RUEDA IZQUIERDA</t>
  </si>
  <si>
    <t>DAY AND NIGHT 1+1 FLAT DERECHA</t>
  </si>
  <si>
    <t>DAY AND NIGHT 1+1 FLAT IZQUIERDA</t>
  </si>
  <si>
    <t>DAY AND NIGHT 1+1 FLAT ATRÁS DERECHA</t>
  </si>
  <si>
    <t>DAY AND NIGHT 1+1 FLAT ATRÁS IZQUIERDA</t>
  </si>
  <si>
    <t>DAY AND NIGHT 2+2 / REKILL 1 RUEDA DERECHA</t>
  </si>
  <si>
    <t>DAY AND NIGHT 2+2 / REKILL 1 RUEDA IZQUIERDA</t>
  </si>
  <si>
    <t>DAY AND NIGHT 2+2 / REKILL FLAT DERECHA</t>
  </si>
  <si>
    <t>DAY AND NIGHT 2+2 / REKILL FLAT IZQUIERDA</t>
  </si>
  <si>
    <t>DOBLE CRAZY DE ESPALDAS</t>
  </si>
  <si>
    <t>DOBLE CRAZY DE FRENTE</t>
  </si>
  <si>
    <t>ENANITO 2 RUEDAS ATRÁS DERECHA</t>
  </si>
  <si>
    <t>ENANITO 2 RUEDAS ATRÁS IZQUIERDA</t>
  </si>
  <si>
    <t>ENANITO 2 RUEDAS CRUZADO ATRÁS DERECHA</t>
  </si>
  <si>
    <t>ENANITO 2 RUEDAS CRUZADO ATRÁS IZQUIERDA</t>
  </si>
  <si>
    <t>ENANITO 2 RUEDAS CRUZADO DERECHA</t>
  </si>
  <si>
    <t>ENANITO 2 RUEDAS CRUZADO IZQUIERDA</t>
  </si>
  <si>
    <t>ENANITO 2 RUEDAS DERECHA</t>
  </si>
  <si>
    <t>ENANITO 2 RUEDAS IZQUIERDA</t>
  </si>
  <si>
    <t>ENANITO 5 RUEDAS / MOTO ATRÁS DERECHA</t>
  </si>
  <si>
    <t>ENANITO 5 RUEDAS / MOTO ATRÁS IZQUIERDA</t>
  </si>
  <si>
    <t>ENANITO 5 RUEDAS / MOTO DERECHA</t>
  </si>
  <si>
    <t>ENANITO 5 RUEDAS / MOTO IZQUIERDA</t>
  </si>
  <si>
    <t>FAN VOLTE DERECHA</t>
  </si>
  <si>
    <t>FAN VOLTE IZQUIERDA</t>
  </si>
  <si>
    <t>FISH / PARALELO DE ESPALDAS</t>
  </si>
  <si>
    <t>FISH / PARALELO DE FRENTE</t>
  </si>
  <si>
    <t>FISH SENTADO</t>
  </si>
  <si>
    <t>FISH SENTADO ATRÁS</t>
  </si>
  <si>
    <t>FISHLEG 1+1 1 RUEDA ATRÁS DERECHA</t>
  </si>
  <si>
    <t>FISHLEG 1+1 1 RUEDA ATRÁS IZQUIERDA</t>
  </si>
  <si>
    <t>FISHLEG 1+1 1 RUEDA DERECHA</t>
  </si>
  <si>
    <t>FISHLEG 1+1 1 RUEDA IZQUIERDA</t>
  </si>
  <si>
    <t>FISHLEG 1+1 FLAT DERECHA</t>
  </si>
  <si>
    <t>FISHLEG 1+1 FLAT IZQUIERDA</t>
  </si>
  <si>
    <t>FISHLEG 1+1 FLAT ATRÁS DERECHA</t>
  </si>
  <si>
    <t>FISHLEG 1+1 FLAT ATRÁS IZQUIERDA</t>
  </si>
  <si>
    <t>FISHLEG 2+2 1 RUEDA ATRÁS DERECHA</t>
  </si>
  <si>
    <t>FISHLEG 2+2 1 RUEDA ATRÁS IZQUIERDA</t>
  </si>
  <si>
    <t>FISHLEG 2+2 1 RUEDA DERECHA</t>
  </si>
  <si>
    <t>FISHLEG 2+2 1 RUEDA IZQUIERDA</t>
  </si>
  <si>
    <t>FISHLEG 2+2 FLAT DERECHA</t>
  </si>
  <si>
    <t>FISHLEG 2+2 FLAT IZQUIERDA</t>
  </si>
  <si>
    <t>GRAN VOLTE DERECHA</t>
  </si>
  <si>
    <t>GRAN VOLTE IZQUIERDA</t>
  </si>
  <si>
    <t>GUSANO 2 RUEDAS DE ESPALDAS PUNTA-PUNTA DERECHA</t>
  </si>
  <si>
    <t>GUSANO 2 RUEDAS DE ESPALDAS PUNTA-PUNTA IZQUIERDA</t>
  </si>
  <si>
    <t>GUSANO 2 RUEDAS DE ESPALDAS PUNTA-TALON DERECHA</t>
  </si>
  <si>
    <t>GUSANO 2 RUEDAS DE ESPALDAS PUNTA-TALON IZQUIERDA</t>
  </si>
  <si>
    <t>GUSANO 2 RUEDAS DE ESPALDAS TALON-TALON DERECHA</t>
  </si>
  <si>
    <t>GUSANO 2 RUEDAS DE ESPALDAS TALON-TALON IZQUIERDA</t>
  </si>
  <si>
    <t>GUSANO 2 RUEDAS PUNTA-PUNTA DERECHA</t>
  </si>
  <si>
    <t>GUSANO 2 RUEDAS PUNTA-PUNTA IZQUIERDA</t>
  </si>
  <si>
    <t>GUSANO 2 RUEDAS PUNTA-TALON DERECHA</t>
  </si>
  <si>
    <t>GUSANO 2 RUEDAS PUNTA-TALON IZQUIERDA</t>
  </si>
  <si>
    <t>GUSANO 2 RUEDAS TALON-TALON DERECHA</t>
  </si>
  <si>
    <t>GUSANO 2 RUEDAS TALON-TALON IZQUIERDA</t>
  </si>
  <si>
    <t>GUSANO DE ESPALDAS DERECHA</t>
  </si>
  <si>
    <t>GUSANO DE ESPALDAS IZQUIERDA</t>
  </si>
  <si>
    <t>GUSANO DE FRENTE DERECHA</t>
  </si>
  <si>
    <t>GUSANO DE FRENTE IZQUIERDA</t>
  </si>
  <si>
    <t>INFINITO 1 RUEDA ATRÁS DERECHA</t>
  </si>
  <si>
    <t>INFINITO 1 RUEDA ATRÁS IZQUIERDA</t>
  </si>
  <si>
    <t>INFINITO 1 RUEDA DERECHA</t>
  </si>
  <si>
    <t>INFINITO 1 RUEDA IZQUIERDA</t>
  </si>
  <si>
    <t>ITALIANA DERECHA</t>
  </si>
  <si>
    <t>ITALIANA IZQUIERDA</t>
  </si>
  <si>
    <t xml:space="preserve">KAZACHOK </t>
  </si>
  <si>
    <t>KAZACHOK ATRÁS</t>
  </si>
  <si>
    <t>KAZACHOK SPIN</t>
  </si>
  <si>
    <t>LEAF / CLARENCE ATRÁS 1 RUEDA DERECHA</t>
  </si>
  <si>
    <t>LEAF / CLARENCE ATRÁS 1 RUEDA IZQUIERDA</t>
  </si>
  <si>
    <t>LEAF / CLARENCE DE LADO 1 RUEDA DERECHA</t>
  </si>
  <si>
    <t>LEAF / CLARENCE DE LADO 1 RUEDA IZQUIERDA</t>
  </si>
  <si>
    <t>LEAF / CLARENCE DELANTE 1 RUEDA DERECHA</t>
  </si>
  <si>
    <t>LEAF / CLARENCE DELANTE 1 RUEDA IZQUIERDA</t>
  </si>
  <si>
    <t>MABROUK DERECHA</t>
  </si>
  <si>
    <t>MABROUK IZQUIERDA</t>
  </si>
  <si>
    <t>MACHINE DERECHA</t>
  </si>
  <si>
    <t>MACHINE IZQUIERDA</t>
  </si>
  <si>
    <t>MEGA CRUZADO DERECHA</t>
  </si>
  <si>
    <t>MEGA GUSANO DERECHA</t>
  </si>
  <si>
    <t>MEGA GUSANO IZQUIERDA</t>
  </si>
  <si>
    <t>MEJICANA DERECHA</t>
  </si>
  <si>
    <t>MEJICANA IZQUIERDA</t>
  </si>
  <si>
    <t>NELSON CRUZADO DE ESPALDAS DERECHA</t>
  </si>
  <si>
    <t>NELSON CRUZADO DE FRENTE DERECHA</t>
  </si>
  <si>
    <t>NELSON CRUZADO DE FRENTE IZQUIERDA</t>
  </si>
  <si>
    <t>NELSON GUSANO DE ESPALDAS IZQUIERDA</t>
  </si>
  <si>
    <t>NELSON GUSANO DE FRENTE IZQUIERDA</t>
  </si>
  <si>
    <t>NOWIPER 1 RUEDA EXTERNO BACKSIDE DERECHA</t>
  </si>
  <si>
    <t>NOWIPER 1 RUEDA EXTERNO BACKSIDE IZQUIERDA</t>
  </si>
  <si>
    <t>NOWIPER 1 RUEDA EXTERNO FRONTSIDE DERECHA</t>
  </si>
  <si>
    <t>NOWIPER 1 RUEDA EXTERNO FRONTSIDE IZQUIERDA</t>
  </si>
  <si>
    <t>NOWIPER 1 RUEDA INTERNO BACKSIDE DERECHA</t>
  </si>
  <si>
    <t>NOWIPER 1 RUEDA INTERNO BACKSIDE IZQUIERDA</t>
  </si>
  <si>
    <t>NOWIPER 1 RUEDA INTERNO FRONTSIDE DERECHA</t>
  </si>
  <si>
    <t>NOWIPER 1 RUEDA INTERNO FRONTSIDE IZQUIERDA</t>
  </si>
  <si>
    <t>NOWIPER FLAT EXTERNO BACKSIDE DERECHA</t>
  </si>
  <si>
    <t>NOWIPER FLAT EXTERNO BACKSIDE IZQUIERDA</t>
  </si>
  <si>
    <t>NOWIPER FLAT EXTERNO FRONTSIDE DERECHA</t>
  </si>
  <si>
    <t>NOWIPER FLAT EXTERNO FRONTSIDE IZQUIERDA</t>
  </si>
  <si>
    <t>NOWIPER FLAT INTERNO BACKSIDE DERECHA</t>
  </si>
  <si>
    <t>NOWIPER FLAT INTERNO BACKSIDE IZQUIERDA</t>
  </si>
  <si>
    <t>NOWIPER FLAT INTERNO FRONTSIDE DERECHA</t>
  </si>
  <si>
    <t>NOWIPER FLAT INTERNO FRONTSIDE IZQUIERDA</t>
  </si>
  <si>
    <t>OCHO DERECHA</t>
  </si>
  <si>
    <t>OCHO IZQUIERDA</t>
  </si>
  <si>
    <t>ONE&amp;ONE PUNTA DERECHA</t>
  </si>
  <si>
    <t>ONE&amp;ONE PUNTA IZQUIERDA</t>
  </si>
  <si>
    <t>ONE&amp;ONE TALÓN DERECHA</t>
  </si>
  <si>
    <t>ONE&amp;ONE TALÓN IZQUIERDA</t>
  </si>
  <si>
    <t>SACACORCHOS PUNTA-PUNTA (3 GIROS) DERECHA</t>
  </si>
  <si>
    <t>SACACORCHOS PUNTA-PUNTA (3 GIROS) IZQUIERDA</t>
  </si>
  <si>
    <t>SACACORCHOS PUNTA-TALON (3 GIROS) DERECHA</t>
  </si>
  <si>
    <t>SACACORCHOS PUNTA-TALON (3 GIROS) IZQUIERDA</t>
  </si>
  <si>
    <t>SACACORCHOS TALON-TALON (3 GIROS) DERECHA</t>
  </si>
  <si>
    <t>SACACORCHOS TALON-TALON (3 GIROS) IZQUIERDA</t>
  </si>
  <si>
    <t>SCARGOT DERECHA</t>
  </si>
  <si>
    <t>SCARGOT IZQUIERDA</t>
  </si>
  <si>
    <t>SEVEN FLAT (3 GIROS) DERECHA</t>
  </si>
  <si>
    <t>SEVEN FLAT (3 GIROS) IZQUIERDA</t>
  </si>
  <si>
    <t>SEVEN PUNTA (3 GIROS) CONO DERECHA</t>
  </si>
  <si>
    <t>SEVEN PUNTA (3 GIROS) CONO IZQUIERDA</t>
  </si>
  <si>
    <t>SEVEN PUNTA (3 GIROS) CONO-CONO DERECHA</t>
  </si>
  <si>
    <t>SEVEN PUNTA (3 GIROS) CONO-CONO IZQUIERDA</t>
  </si>
  <si>
    <t>SEVEN PUNTA (3 GIROS) CONO-ESPACIO DERECHA</t>
  </si>
  <si>
    <t>SEVEN PUNTA (3 GIROS) CONO-ESPACIO IZQUIERDA</t>
  </si>
  <si>
    <t>SEVEN PUNTA ATRÁS (3 GIROS) CONO DERECHA</t>
  </si>
  <si>
    <t>SEVEN PUNTA ATRÁS (3 GIROS) CONO IZQUIERDA</t>
  </si>
  <si>
    <t>SEVEN PUNTA ATRÁS (3 GIROS) CONO-CONO DERECHA</t>
  </si>
  <si>
    <t>SEVEN PUNTA ATRÁS (3 GIROS) CONO-CONO IZQUIERDA</t>
  </si>
  <si>
    <t>SEVEN PUNTA ATRÁS (3 GIROS) CONO-ESPACIO DERECHA</t>
  </si>
  <si>
    <t>SEVEN PUNTA ATRÁS (3 GIROS) CONO-ESPACIO IZQUIERDA</t>
  </si>
  <si>
    <t>SEVEN SENTADO (3 GIROS) DERECHA</t>
  </si>
  <si>
    <t>SEVEN SENTADO (3 GIROS) IZQUIERDA</t>
  </si>
  <si>
    <t>SEVEN SENTADO ATRÁS (3 GIROS) DERECHA</t>
  </si>
  <si>
    <t>SEVEN SENTADO ATRÁS (3 GIROS) IZQUIERDA</t>
  </si>
  <si>
    <t>SEVEN TALÓN (3 GIROS) CONO DERECHA</t>
  </si>
  <si>
    <t>SEVEN TALÓN (3 GIROS) CONO IZQUIERDA</t>
  </si>
  <si>
    <t>SEVEN TALÓN (3 GIROS) CONO-CONO DERECHA</t>
  </si>
  <si>
    <t>SEVEN TALÓN (3 GIROS) CONO-CONO IZQUIERDA</t>
  </si>
  <si>
    <t>SEVEN TALÓN (3 GIROS) CONO-ESPACIO DERECHA</t>
  </si>
  <si>
    <t>SEVEN TALÓN (3 GIROS) CONO-ESPACIO IZQUIERDA</t>
  </si>
  <si>
    <t>SEVEN TALÓN ATRÁS (3 GIROS) CONO DERECHA</t>
  </si>
  <si>
    <t>SEVEN TALÓN ATRÁS (3 GIROS) CONO IZQUIERDA</t>
  </si>
  <si>
    <t>SEVEN TALÓN ATRÁS (3 GIROS) CONO-CONO DERECHA</t>
  </si>
  <si>
    <t>SEVEN TALÓN ATRÁS (3 GIROS) CONO-CONO IZQUIERDA</t>
  </si>
  <si>
    <t>SEVEN TALÓN ATRÁS (3 GIROS) CONO-ESPACIO DERECHA</t>
  </si>
  <si>
    <t>SEVEN TALÓN ATRÁS (3 GIROS) CONO-ESPACIO IZQUIERDA</t>
  </si>
  <si>
    <t>SILLITA ATRÁS</t>
  </si>
  <si>
    <t>SILLITA DELANTE</t>
  </si>
  <si>
    <t>SPECIAL / X SPECIAL DERECHA</t>
  </si>
  <si>
    <t>SPECIAL / X SPECIAL IZQUIERDA</t>
  </si>
  <si>
    <t>SPECIAL 1 RUEDA DERECHA</t>
  </si>
  <si>
    <t>SPECIAL 1 RUEDA IZQUIERDA</t>
  </si>
  <si>
    <t>SQUARE / ROMBO 1 RUEDA DERECHO</t>
  </si>
  <si>
    <t>SQUARE / ROMBO 1 RUEDA IZQUIERDO</t>
  </si>
  <si>
    <t>SQUARE / ROMBO FLAT DERECHO</t>
  </si>
  <si>
    <t>SQUARE / ROMBO FLAT IZQUIERDO</t>
  </si>
  <si>
    <t>SUN DERECHA</t>
  </si>
  <si>
    <t>SUN IZQUIERDA</t>
  </si>
  <si>
    <t>SUPERMAN ATRÁS DERECHA</t>
  </si>
  <si>
    <t>SUPERMAN ATRÁS IZQUIERDA</t>
  </si>
  <si>
    <t>SUPERMAN DELANTE DERECHA</t>
  </si>
  <si>
    <t>SUPERMAN DELANTE IZQUIERDA</t>
  </si>
  <si>
    <t>SWAN (3 GIROS) DERECHA</t>
  </si>
  <si>
    <t>SWAN (3 GIROS) IZQUIERDA</t>
  </si>
  <si>
    <t>TETERA ATRÁS DERECHA</t>
  </si>
  <si>
    <t>TETERA ATRÁS EN PUNTA  IZQUIERDA</t>
  </si>
  <si>
    <t>TETERA ATRÁS EN PUNTA DERECHA</t>
  </si>
  <si>
    <t>TETERA ATRÁS IZQUIERDA</t>
  </si>
  <si>
    <t>TETERA DERECHA</t>
  </si>
  <si>
    <t>TETERA EN PUNTA DERECHA</t>
  </si>
  <si>
    <t>TETERA EN PUNTA IZQUIERDA</t>
  </si>
  <si>
    <t>TETERA IZQUIERDA</t>
  </si>
  <si>
    <t>TIP-TAP CRUZADO DERECHA</t>
  </si>
  <si>
    <t>TIP-TAP CRUZADO IZQUIERDA</t>
  </si>
  <si>
    <t>TIP-TAP DERECHA</t>
  </si>
  <si>
    <t>TIP-TAP IZQUIERDA</t>
  </si>
  <si>
    <t>TOSS / TRES DERECHA</t>
  </si>
  <si>
    <t>TOSS / TRES IZQUIERDA</t>
  </si>
  <si>
    <t>TOTAL CROSS DERECHA</t>
  </si>
  <si>
    <t>TOTAL CROSS IZQUIERDA</t>
  </si>
  <si>
    <t>TRANSICIÓN WHEELING ATRÁS - DELANTE DERECHA</t>
  </si>
  <si>
    <t>TRANSICIÓN WHEELING ATRÁS - DELANTE IZQUIERDA</t>
  </si>
  <si>
    <t>TRANSICIÓN WHEELING DELANTE - ATRÁS DERECHA</t>
  </si>
  <si>
    <t>TRANSICIÓN WHEELING DELANTE - ATRÁS IZQUIERDA</t>
  </si>
  <si>
    <t>VIPER 1 RUEDA DE ESPALDAS DERECHA</t>
  </si>
  <si>
    <t>VIPER 1 RUEDA DE ESPALDAS IZQUIERDA</t>
  </si>
  <si>
    <t>VIPER 1 RUEDA DE FRENTE DERECHA</t>
  </si>
  <si>
    <t>VIPER 1 RUEDA DE FRENTE IZQUIERDA</t>
  </si>
  <si>
    <t>VIPER DE ESPALDAS DERECHA</t>
  </si>
  <si>
    <t>VIPER DE ESPALDAS IZQUIERDA</t>
  </si>
  <si>
    <t>VIPER DE FRENTE DERECHA</t>
  </si>
  <si>
    <t>VIPER DE FRENTE IZQUIERDA</t>
  </si>
  <si>
    <t>VOLTE DERECHA</t>
  </si>
  <si>
    <t>VOLTE IZQUIERDA</t>
  </si>
  <si>
    <t>VUELTAS RUSAS PUNTA-PUNTA (3 GIROS) DERECHA</t>
  </si>
  <si>
    <t>VUELTAS RUSAS PUNTA-PUNTA (3 GIROS) IZQUIERDA</t>
  </si>
  <si>
    <t>VUELTAS RUSAS PUNTA-TALON (3 GIROS) DERECHA</t>
  </si>
  <si>
    <t>VUELTAS RUSAS PUNTA-TALON (3 GIROS) IZQUIERDA</t>
  </si>
  <si>
    <t>VUELTAS RUSAS TALON-TALON (3 GIROS) DERECHA</t>
  </si>
  <si>
    <t>VUELTAS RUSAS TALON-TALON (3 GIROS) IZQUIERDA</t>
  </si>
  <si>
    <t>WHEELING PUNTA ATRÁS DERECHA</t>
  </si>
  <si>
    <t>WHEELING PUNTA ATRÁS IZQUIERDA</t>
  </si>
  <si>
    <t>WHEELING PUNTA DELANTE DERECHA</t>
  </si>
  <si>
    <t>WHEELING PUNTA DELANTE IZQUIERDA</t>
  </si>
  <si>
    <t>WHEELING TALÓN ATRÁS DERECHA</t>
  </si>
  <si>
    <t>WHEELING TALÓN ATRÁS IZQUIERDA</t>
  </si>
  <si>
    <t>WHEELING TALÓN DELANTE DERECHA</t>
  </si>
  <si>
    <t>WHEELING TALÓN DELANTE IZQUIERDA</t>
  </si>
  <si>
    <t>X DERECHA</t>
  </si>
  <si>
    <t>X IZQUIERDA</t>
  </si>
  <si>
    <t>X JUMP / X SALTADA DERECHA</t>
  </si>
  <si>
    <t>X JUMP / X SALTADA IZQUIERDA</t>
  </si>
  <si>
    <t>X JUMP SPECIAL DERECHA</t>
  </si>
  <si>
    <t>X JUMP SPECIAL IZQUIERDA</t>
  </si>
  <si>
    <t>CATEGORÍA</t>
  </si>
  <si>
    <t xml:space="preserve">EDAD A CUMPLIR EN 2023 </t>
  </si>
  <si>
    <t>AÑO DE NACIMIENTO</t>
  </si>
  <si>
    <t>MINI</t>
  </si>
  <si>
    <t>Hasta 5 años</t>
  </si>
  <si>
    <t>PREBENJAMÍN</t>
  </si>
  <si>
    <t>6-7 años</t>
  </si>
  <si>
    <t>BEJAMÍN</t>
  </si>
  <si>
    <t>8-9 años</t>
  </si>
  <si>
    <t>BENJAMÍN</t>
  </si>
  <si>
    <t>ALEVÍN</t>
  </si>
  <si>
    <t xml:space="preserve">10-11 años </t>
  </si>
  <si>
    <t>2012-2013</t>
  </si>
  <si>
    <t>INFANTIL</t>
  </si>
  <si>
    <t xml:space="preserve">12-13 años </t>
  </si>
  <si>
    <t>2010-2011</t>
  </si>
  <si>
    <t>JUVENIL</t>
  </si>
  <si>
    <t xml:space="preserve">14-15 años </t>
  </si>
  <si>
    <t>2008-2009</t>
  </si>
  <si>
    <t>JUNIOR</t>
  </si>
  <si>
    <t xml:space="preserve">16 a 18 años </t>
  </si>
  <si>
    <t>2007-2005</t>
  </si>
  <si>
    <t>SENIOR</t>
  </si>
  <si>
    <t xml:space="preserve">19 años y siguientes </t>
  </si>
  <si>
    <t>2004-Anteriores</t>
  </si>
  <si>
    <t>MÁSTER 30</t>
  </si>
  <si>
    <t xml:space="preserve">30 a 39 años </t>
  </si>
  <si>
    <t>1984-1993</t>
  </si>
  <si>
    <t>MÁSTER 40</t>
  </si>
  <si>
    <t xml:space="preserve">40 años y siguientes </t>
  </si>
  <si>
    <t>1983-Anteriores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</si>
</sst>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-m"/>
  </numFmts>
  <fonts count="42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b/>
      <sz val="11.0"/>
      <color rgb="FF4472C4"/>
      <name val="Calibri"/>
    </font>
    <font>
      <b/>
      <u/>
      <sz val="11.0"/>
      <color rgb="FFFF0000"/>
      <name val="Calibri"/>
    </font>
    <font>
      <sz val="14.0"/>
      <color theme="1"/>
      <name val="Calibri"/>
    </font>
    <font>
      <b/>
      <sz val="11.0"/>
      <color theme="1"/>
      <name val="Calibri"/>
    </font>
    <font>
      <b/>
      <sz val="8.0"/>
      <color theme="1"/>
      <name val="Calibri"/>
    </font>
    <font/>
    <font>
      <sz val="8.0"/>
      <color theme="1"/>
      <name val="Calibri"/>
    </font>
    <font>
      <b/>
      <sz val="9.0"/>
      <color theme="1"/>
      <name val="Calibri"/>
    </font>
    <font>
      <color rgb="FFCCCCCC"/>
      <name val="Calibri"/>
    </font>
    <font>
      <b/>
      <sz val="11.0"/>
      <color rgb="FFFF0000"/>
      <name val="Calibri"/>
    </font>
    <font>
      <sz val="11.0"/>
      <color rgb="FFA5A5A5"/>
      <name val="Calibri"/>
    </font>
    <font>
      <sz val="8.0"/>
      <color theme="1"/>
      <name val="Montserrat"/>
    </font>
    <font>
      <sz val="11.0"/>
      <color rgb="FFFFFFFF"/>
      <name val="Calibri"/>
    </font>
    <font>
      <sz val="11.0"/>
      <color theme="1"/>
      <name val="Montserrat"/>
    </font>
    <font>
      <sz val="11.0"/>
      <color rgb="FFFFFFFF"/>
      <name val="Montserrat"/>
    </font>
    <font>
      <b/>
      <u/>
      <sz val="8.0"/>
      <color rgb="FFFF0000"/>
      <name val="Montserrat"/>
    </font>
    <font>
      <b/>
      <u/>
      <sz val="8.0"/>
      <color rgb="FFFF0000"/>
      <name val="Montserrat"/>
    </font>
    <font>
      <color theme="1"/>
      <name val="Montserrat"/>
    </font>
    <font>
      <b/>
      <sz val="11.0"/>
      <color theme="1"/>
      <name val="Montserrat"/>
    </font>
    <font>
      <b/>
      <sz val="8.0"/>
      <color theme="1"/>
      <name val="Montserrat"/>
    </font>
    <font>
      <b/>
      <sz val="10.0"/>
      <color theme="1"/>
      <name val="Montserrat"/>
    </font>
    <font>
      <sz val="10.0"/>
      <color theme="1"/>
      <name val="Montserrat"/>
    </font>
    <font>
      <sz val="10.0"/>
      <color rgb="FFFFFFFF"/>
      <name val="Calibri"/>
    </font>
    <font>
      <sz val="10.0"/>
      <color theme="1"/>
      <name val="Calibri"/>
    </font>
    <font>
      <color rgb="FFFFFFFF"/>
      <name val="Montserrat"/>
    </font>
    <font>
      <b/>
      <sz val="9.0"/>
      <color theme="1"/>
      <name val="Montserrat"/>
    </font>
    <font>
      <b/>
      <sz val="8.0"/>
      <color rgb="FFFF0000"/>
      <name val="Montserrat"/>
    </font>
    <font>
      <sz val="8.0"/>
      <color rgb="FF000000"/>
      <name val="Montserrat"/>
    </font>
    <font>
      <color theme="1"/>
      <name val="Calibri"/>
    </font>
    <font>
      <color rgb="FFFFFFFF"/>
      <name val="Calibri"/>
    </font>
    <font>
      <sz val="11.0"/>
      <color rgb="FF000000"/>
      <name val="Montserrat"/>
    </font>
    <font>
      <sz val="8.0"/>
      <color rgb="FFFFFFFF"/>
      <name val="Montserrat"/>
    </font>
    <font>
      <b/>
      <sz val="11.0"/>
      <color theme="4"/>
      <name val="Calibri"/>
    </font>
    <font>
      <b/>
      <u/>
      <sz val="10.0"/>
      <color rgb="FFFF0000"/>
      <name val="Calibri"/>
    </font>
    <font>
      <sz val="9.0"/>
      <color theme="1"/>
      <name val="Calibri"/>
    </font>
    <font>
      <b/>
      <sz val="11.0"/>
      <color rgb="FF434343"/>
      <name val="Calibri"/>
    </font>
    <font>
      <sz val="11.0"/>
      <color rgb="FF434343"/>
      <name val="Calibri"/>
    </font>
    <font>
      <b/>
      <sz val="11.0"/>
      <color rgb="FFF2F2F2"/>
      <name val="Calibri"/>
    </font>
    <font>
      <sz val="11.0"/>
      <color rgb="FFF2F2F2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DBDB"/>
        <bgColor rgb="FFF2DBDB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D9D9D9"/>
        <bgColor rgb="FFD9D9D9"/>
      </patternFill>
    </fill>
  </fills>
  <borders count="3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hair">
        <color rgb="FFFF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/>
      <right/>
      <top/>
    </border>
    <border>
      <left/>
      <right/>
    </border>
    <border>
      <left/>
      <right/>
      <top/>
      <bottom style="hair">
        <color rgb="FF000000"/>
      </bottom>
    </border>
    <border>
      <left/>
      <right/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</border>
    <border>
      <right style="hair">
        <color rgb="FF000000"/>
      </right>
    </border>
    <border>
      <left style="hair">
        <color rgb="FF000000"/>
      </lef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666666"/>
      </left>
      <right style="hair">
        <color rgb="FF666666"/>
      </right>
      <bottom style="hair">
        <color rgb="FF666666"/>
      </bottom>
    </border>
    <border>
      <left style="hair">
        <color rgb="FF666666"/>
      </left>
      <right style="hair">
        <color rgb="FF666666"/>
      </right>
      <top style="hair">
        <color rgb="FF666666"/>
      </top>
      <bottom style="hair">
        <color rgb="FF666666"/>
      </bottom>
    </border>
    <border>
      <left style="hair">
        <color rgb="FF666666"/>
      </left>
      <top style="hair">
        <color rgb="FF666666"/>
      </top>
      <bottom style="hair">
        <color rgb="FF666666"/>
      </bottom>
    </border>
    <border>
      <right style="hair">
        <color rgb="FF666666"/>
      </right>
      <top style="hair">
        <color rgb="FF666666"/>
      </top>
      <bottom style="hair">
        <color rgb="FF666666"/>
      </bottom>
    </border>
    <border>
      <top style="hair">
        <color rgb="FF666666"/>
      </top>
      <bottom style="hair">
        <color rgb="FF666666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shrinkToFit="0" vertical="center" wrapText="1"/>
    </xf>
    <xf borderId="0" fillId="0" fontId="4" numFmtId="0" xfId="0" applyFont="1"/>
    <xf borderId="0" fillId="0" fontId="5" numFmtId="0" xfId="0" applyAlignment="1" applyFont="1">
      <alignment horizontal="center"/>
    </xf>
    <xf borderId="0" fillId="0" fontId="6" numFmtId="0" xfId="0" applyAlignment="1" applyFont="1">
      <alignment horizontal="left"/>
    </xf>
    <xf borderId="1" fillId="2" fontId="7" numFmtId="0" xfId="0" applyAlignment="1" applyBorder="1" applyFill="1" applyFont="1">
      <alignment horizontal="center" vertical="center"/>
    </xf>
    <xf borderId="2" fillId="0" fontId="8" numFmtId="0" xfId="0" applyBorder="1" applyFont="1"/>
    <xf borderId="3" fillId="0" fontId="1" numFmtId="0" xfId="0" applyAlignment="1" applyBorder="1" applyFont="1">
      <alignment horizontal="left" vertical="center"/>
    </xf>
    <xf borderId="3" fillId="0" fontId="8" numFmtId="0" xfId="0" applyBorder="1" applyFont="1"/>
    <xf borderId="4" fillId="2" fontId="9" numFmtId="0" xfId="0" applyAlignment="1" applyBorder="1" applyFont="1">
      <alignment horizontal="center" vertical="center"/>
    </xf>
    <xf borderId="4" fillId="2" fontId="1" numFmtId="0" xfId="0" applyBorder="1" applyFont="1"/>
    <xf borderId="1" fillId="2" fontId="7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left" vertical="center"/>
    </xf>
    <xf borderId="1" fillId="2" fontId="1" numFmtId="0" xfId="0" applyAlignment="1" applyBorder="1" applyFont="1">
      <alignment horizontal="center"/>
    </xf>
    <xf borderId="0" fillId="0" fontId="10" numFmtId="0" xfId="0" applyAlignment="1" applyFont="1">
      <alignment horizontal="left" shrinkToFit="0" wrapText="1"/>
    </xf>
    <xf borderId="4" fillId="2" fontId="10" numFmtId="0" xfId="0" applyAlignment="1" applyBorder="1" applyFont="1">
      <alignment horizontal="center" shrinkToFit="0" vertical="center" wrapText="1"/>
    </xf>
    <xf borderId="0" fillId="0" fontId="11" numFmtId="0" xfId="0" applyFont="1"/>
    <xf borderId="5" fillId="0" fontId="10" numFmtId="0" xfId="0" applyAlignment="1" applyBorder="1" applyFont="1">
      <alignment horizontal="left" shrinkToFit="0" wrapText="1"/>
    </xf>
    <xf borderId="5" fillId="0" fontId="8" numFmtId="0" xfId="0" applyBorder="1" applyFont="1"/>
    <xf borderId="6" fillId="3" fontId="12" numFmtId="0" xfId="0" applyAlignment="1" applyBorder="1" applyFill="1" applyFont="1">
      <alignment horizontal="center" shrinkToFit="0" textRotation="90" vertical="center" wrapText="1"/>
    </xf>
    <xf borderId="0" fillId="0" fontId="1" numFmtId="0" xfId="0" applyAlignment="1" applyFont="1">
      <alignment horizontal="center" vertical="center"/>
    </xf>
    <xf borderId="1" fillId="0" fontId="1" numFmtId="0" xfId="0" applyAlignment="1" applyBorder="1" applyFont="1">
      <alignment horizontal="left" vertical="center"/>
    </xf>
    <xf borderId="4" fillId="2" fontId="1" numFmtId="0" xfId="0" applyAlignment="1" applyBorder="1" applyFont="1">
      <alignment horizontal="center" vertical="center"/>
    </xf>
    <xf borderId="0" fillId="0" fontId="13" numFmtId="0" xfId="0" applyFont="1"/>
    <xf borderId="7" fillId="0" fontId="8" numFmtId="0" xfId="0" applyBorder="1" applyFont="1"/>
    <xf borderId="8" fillId="2" fontId="1" numFmtId="0" xfId="0" applyBorder="1" applyFont="1"/>
    <xf borderId="9" fillId="2" fontId="1" numFmtId="0" xfId="0" applyBorder="1" applyFont="1"/>
    <xf borderId="0" fillId="0" fontId="1" numFmtId="0" xfId="0" applyAlignment="1" applyFont="1">
      <alignment horizontal="right"/>
    </xf>
    <xf borderId="4" fillId="2" fontId="1" numFmtId="164" xfId="0" applyAlignment="1" applyBorder="1" applyFont="1" applyNumberFormat="1">
      <alignment horizontal="center" vertical="center"/>
    </xf>
    <xf borderId="0" fillId="0" fontId="1" numFmtId="0" xfId="0" applyAlignment="1" applyFont="1">
      <alignment horizontal="left"/>
    </xf>
    <xf borderId="3" fillId="0" fontId="1" numFmtId="0" xfId="0" applyBorder="1" applyFont="1"/>
    <xf borderId="0" fillId="4" fontId="14" numFmtId="0" xfId="0" applyFill="1" applyFont="1"/>
    <xf borderId="0" fillId="0" fontId="14" numFmtId="0" xfId="0" applyFont="1"/>
    <xf borderId="0" fillId="4" fontId="15" numFmtId="0" xfId="0" applyFont="1"/>
    <xf borderId="0" fillId="4" fontId="1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readingOrder="0"/>
    </xf>
    <xf borderId="0" fillId="0" fontId="14" numFmtId="0" xfId="0" applyAlignment="1" applyFont="1">
      <alignment horizontal="center"/>
    </xf>
    <xf borderId="0" fillId="0" fontId="19" numFmtId="0" xfId="0" applyFont="1"/>
    <xf borderId="0" fillId="0" fontId="20" numFmtId="0" xfId="0" applyFont="1"/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10" fillId="5" fontId="21" numFmtId="0" xfId="0" applyBorder="1" applyFill="1" applyFont="1"/>
    <xf borderId="11" fillId="5" fontId="21" numFmtId="0" xfId="0" applyBorder="1" applyFont="1"/>
    <xf borderId="12" fillId="5" fontId="21" numFmtId="0" xfId="0" applyAlignment="1" applyBorder="1" applyFont="1">
      <alignment horizontal="center"/>
    </xf>
    <xf borderId="13" fillId="5" fontId="21" numFmtId="0" xfId="0" applyBorder="1" applyFont="1"/>
    <xf borderId="0" fillId="5" fontId="21" numFmtId="0" xfId="0" applyFont="1"/>
    <xf borderId="14" fillId="5" fontId="21" numFmtId="0" xfId="0" applyAlignment="1" applyBorder="1" applyFont="1">
      <alignment horizontal="center"/>
    </xf>
    <xf borderId="0" fillId="0" fontId="23" numFmtId="0" xfId="0" applyFont="1"/>
    <xf borderId="0" fillId="0" fontId="24" numFmtId="0" xfId="0" applyFont="1"/>
    <xf borderId="0" fillId="4" fontId="25" numFmtId="0" xfId="0" applyFont="1"/>
    <xf borderId="0" fillId="4" fontId="26" numFmtId="0" xfId="0" applyFont="1"/>
    <xf borderId="0" fillId="0" fontId="26" numFmtId="0" xfId="0" applyFont="1"/>
    <xf borderId="14" fillId="5" fontId="21" numFmtId="165" xfId="0" applyAlignment="1" applyBorder="1" applyFont="1" applyNumberFormat="1">
      <alignment horizontal="center"/>
    </xf>
    <xf borderId="0" fillId="0" fontId="24" numFmtId="0" xfId="0" applyAlignment="1" applyFont="1">
      <alignment horizontal="left" vertical="center"/>
    </xf>
    <xf borderId="15" fillId="5" fontId="21" numFmtId="0" xfId="0" applyBorder="1" applyFont="1"/>
    <xf borderId="16" fillId="5" fontId="21" numFmtId="0" xfId="0" applyBorder="1" applyFont="1"/>
    <xf borderId="17" fillId="5" fontId="21" numFmtId="0" xfId="0" applyAlignment="1" applyBorder="1" applyFont="1">
      <alignment horizontal="center"/>
    </xf>
    <xf borderId="0" fillId="0" fontId="16" numFmtId="0" xfId="0" applyAlignment="1" applyFont="1">
      <alignment horizontal="center"/>
    </xf>
    <xf borderId="0" fillId="0" fontId="20" numFmtId="0" xfId="0" applyAlignment="1" applyFont="1">
      <alignment horizontal="center"/>
    </xf>
    <xf borderId="0" fillId="0" fontId="14" numFmtId="0" xfId="0" applyAlignment="1" applyFont="1">
      <alignment horizontal="left" vertical="center"/>
    </xf>
    <xf borderId="0" fillId="0" fontId="24" numFmtId="0" xfId="0" applyAlignment="1" applyFont="1">
      <alignment horizontal="left" readingOrder="0" vertical="center"/>
    </xf>
    <xf borderId="0" fillId="4" fontId="14" numFmtId="0" xfId="0" applyAlignment="1" applyFont="1">
      <alignment horizontal="right" vertical="center"/>
    </xf>
    <xf borderId="0" fillId="0" fontId="27" numFmtId="0" xfId="0" applyFont="1"/>
    <xf borderId="18" fillId="6" fontId="21" numFmtId="0" xfId="0" applyBorder="1" applyFill="1" applyFont="1"/>
    <xf borderId="18" fillId="0" fontId="16" numFmtId="0" xfId="0" applyAlignment="1" applyBorder="1" applyFont="1">
      <alignment horizontal="right" vertical="center"/>
    </xf>
    <xf borderId="18" fillId="6" fontId="21" numFmtId="0" xfId="0" applyAlignment="1" applyBorder="1" applyFont="1">
      <alignment vertical="center"/>
    </xf>
    <xf borderId="18" fillId="0" fontId="23" numFmtId="0" xfId="0" applyAlignment="1" applyBorder="1" applyFont="1">
      <alignment horizontal="center" vertical="center"/>
    </xf>
    <xf borderId="19" fillId="6" fontId="16" numFmtId="0" xfId="0" applyBorder="1" applyFont="1"/>
    <xf borderId="19" fillId="0" fontId="16" numFmtId="0" xfId="0" applyAlignment="1" applyBorder="1" applyFont="1">
      <alignment horizontal="right" vertical="center"/>
    </xf>
    <xf borderId="18" fillId="6" fontId="16" numFmtId="0" xfId="0" applyAlignment="1" applyBorder="1" applyFont="1">
      <alignment vertical="center"/>
    </xf>
    <xf borderId="18" fillId="0" fontId="24" numFmtId="0" xfId="0" applyAlignment="1" applyBorder="1" applyFont="1">
      <alignment horizontal="center" vertical="center"/>
    </xf>
    <xf borderId="20" fillId="6" fontId="16" numFmtId="0" xfId="0" applyBorder="1" applyFont="1"/>
    <xf borderId="20" fillId="4" fontId="16" numFmtId="0" xfId="0" applyAlignment="1" applyBorder="1" applyFont="1">
      <alignment horizontal="right" vertical="center"/>
    </xf>
    <xf borderId="0" fillId="4" fontId="16" numFmtId="0" xfId="0" applyFont="1"/>
    <xf borderId="0" fillId="4" fontId="16" numFmtId="0" xfId="0" applyAlignment="1" applyFont="1">
      <alignment vertical="center"/>
    </xf>
    <xf borderId="0" fillId="4" fontId="20" numFmtId="0" xfId="0" applyFont="1"/>
    <xf borderId="0" fillId="4" fontId="17" numFmtId="0" xfId="0" applyFont="1"/>
    <xf borderId="20" fillId="6" fontId="16" numFmtId="0" xfId="0" applyAlignment="1" applyBorder="1" applyFont="1">
      <alignment vertical="center"/>
    </xf>
    <xf borderId="21" fillId="6" fontId="16" numFmtId="0" xfId="0" applyAlignment="1" applyBorder="1" applyFont="1">
      <alignment vertical="center"/>
    </xf>
    <xf borderId="22" fillId="0" fontId="8" numFmtId="0" xfId="0" applyBorder="1" applyFont="1"/>
    <xf borderId="20" fillId="0" fontId="24" numFmtId="0" xfId="0" applyAlignment="1" applyBorder="1" applyFont="1">
      <alignment horizontal="left" vertical="center"/>
    </xf>
    <xf borderId="20" fillId="0" fontId="24" numFmtId="0" xfId="0" applyAlignment="1" applyBorder="1" applyFont="1">
      <alignment horizontal="right"/>
    </xf>
    <xf borderId="20" fillId="0" fontId="24" numFmtId="0" xfId="0" applyAlignment="1" applyBorder="1" applyFont="1">
      <alignment horizontal="center" vertical="center"/>
    </xf>
    <xf borderId="21" fillId="6" fontId="21" numFmtId="0" xfId="0" applyAlignment="1" applyBorder="1" applyFont="1">
      <alignment horizontal="left" shrinkToFit="0" wrapText="1"/>
    </xf>
    <xf borderId="23" fillId="0" fontId="8" numFmtId="0" xfId="0" applyBorder="1" applyFont="1"/>
    <xf borderId="20" fillId="4" fontId="16" numFmtId="0" xfId="0" applyAlignment="1" applyBorder="1" applyFont="1">
      <alignment horizontal="center" shrinkToFit="0" wrapText="1"/>
    </xf>
    <xf borderId="21" fillId="6" fontId="21" numFmtId="0" xfId="0" applyAlignment="1" applyBorder="1" applyFont="1">
      <alignment horizontal="left" vertical="center"/>
    </xf>
    <xf borderId="20" fillId="4" fontId="16" numFmtId="0" xfId="0" applyAlignment="1" applyBorder="1" applyFont="1">
      <alignment horizontal="center" vertical="center"/>
    </xf>
    <xf borderId="24" fillId="2" fontId="28" numFmtId="0" xfId="0" applyAlignment="1" applyBorder="1" applyFont="1">
      <alignment horizontal="center" shrinkToFit="0" vertical="center" wrapText="1"/>
    </xf>
    <xf borderId="25" fillId="0" fontId="8" numFmtId="0" xfId="0" applyBorder="1" applyFont="1"/>
    <xf borderId="26" fillId="0" fontId="8" numFmtId="0" xfId="0" applyBorder="1" applyFont="1"/>
    <xf borderId="24" fillId="2" fontId="22" numFmtId="0" xfId="0" applyAlignment="1" applyBorder="1" applyFont="1">
      <alignment horizontal="center" shrinkToFit="0" vertical="center" wrapText="1"/>
    </xf>
    <xf borderId="25" fillId="2" fontId="22" numFmtId="0" xfId="0" applyAlignment="1" applyBorder="1" applyFont="1">
      <alignment horizontal="center" shrinkToFit="0" vertical="center" wrapText="1"/>
    </xf>
    <xf borderId="26" fillId="2" fontId="22" numFmtId="0" xfId="0" applyAlignment="1" applyBorder="1" applyFont="1">
      <alignment horizontal="center" shrinkToFit="0" vertical="center" wrapText="1"/>
    </xf>
    <xf borderId="10" fillId="2" fontId="22" numFmtId="0" xfId="0" applyAlignment="1" applyBorder="1" applyFont="1">
      <alignment horizontal="center" shrinkToFit="0" vertical="center" wrapText="1"/>
    </xf>
    <xf borderId="11" fillId="2" fontId="22" numFmtId="0" xfId="0" applyAlignment="1" applyBorder="1" applyFont="1">
      <alignment horizontal="center" shrinkToFit="0" vertical="center" wrapText="1"/>
    </xf>
    <xf borderId="11" fillId="6" fontId="22" numFmtId="0" xfId="0" applyAlignment="1" applyBorder="1" applyFont="1">
      <alignment horizontal="center" vertical="center"/>
    </xf>
    <xf borderId="12" fillId="6" fontId="22" numFmtId="0" xfId="0" applyAlignment="1" applyBorder="1" applyFont="1">
      <alignment horizontal="center" vertical="center"/>
    </xf>
    <xf borderId="0" fillId="4" fontId="29" numFmtId="0" xfId="0" applyAlignment="1" applyFont="1">
      <alignment horizontal="center" shrinkToFit="0" textRotation="90" vertical="center" wrapText="1"/>
    </xf>
    <xf borderId="10" fillId="3" fontId="29" numFmtId="0" xfId="0" applyAlignment="1" applyBorder="1" applyFont="1">
      <alignment horizontal="center" readingOrder="0" shrinkToFit="0" textRotation="90" vertical="center" wrapText="1"/>
    </xf>
    <xf borderId="11" fillId="0" fontId="22" numFmtId="0" xfId="0" applyAlignment="1" applyBorder="1" applyFont="1">
      <alignment horizontal="center" vertical="center"/>
    </xf>
    <xf borderId="11" fillId="0" fontId="14" numFmtId="0" xfId="0" applyAlignment="1" applyBorder="1" applyFont="1">
      <alignment horizontal="left" vertical="center"/>
    </xf>
    <xf borderId="11" fillId="4" fontId="14" numFmtId="0" xfId="0" applyAlignment="1" applyBorder="1" applyFont="1">
      <alignment horizontal="center" vertical="center"/>
    </xf>
    <xf borderId="12" fillId="0" fontId="30" numFmtId="0" xfId="0" applyAlignment="1" applyBorder="1" applyFont="1">
      <alignment horizontal="center" vertical="center"/>
    </xf>
    <xf borderId="0" fillId="4" fontId="31" numFmtId="0" xfId="0" applyFont="1"/>
    <xf borderId="13" fillId="0" fontId="22" numFmtId="0" xfId="0" applyAlignment="1" applyBorder="1" applyFont="1">
      <alignment horizontal="center" vertical="center"/>
    </xf>
    <xf borderId="0" fillId="0" fontId="14" numFmtId="0" xfId="0" applyAlignment="1" applyFont="1">
      <alignment horizontal="center" vertical="center"/>
    </xf>
    <xf borderId="0" fillId="6" fontId="14" numFmtId="0" xfId="0" applyAlignment="1" applyFont="1">
      <alignment horizontal="center" vertical="center"/>
    </xf>
    <xf borderId="14" fillId="6" fontId="14" numFmtId="0" xfId="0" applyAlignment="1" applyBorder="1" applyFont="1">
      <alignment horizontal="center" vertical="center"/>
    </xf>
    <xf borderId="13" fillId="0" fontId="8" numFmtId="0" xfId="0" applyBorder="1" applyFont="1"/>
    <xf borderId="0" fillId="4" fontId="14" numFmtId="0" xfId="0" applyAlignment="1" applyFont="1">
      <alignment horizontal="center" vertical="center"/>
    </xf>
    <xf borderId="14" fillId="0" fontId="30" numFmtId="0" xfId="0" applyAlignment="1" applyBorder="1" applyFont="1">
      <alignment horizontal="center" vertical="center"/>
    </xf>
    <xf borderId="15" fillId="0" fontId="8" numFmtId="0" xfId="0" applyBorder="1" applyFont="1"/>
    <xf borderId="16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left" vertical="center"/>
    </xf>
    <xf borderId="16" fillId="4" fontId="14" numFmtId="0" xfId="0" applyAlignment="1" applyBorder="1" applyFont="1">
      <alignment horizontal="center" vertical="center"/>
    </xf>
    <xf borderId="17" fillId="0" fontId="30" numFmtId="0" xfId="0" applyAlignment="1" applyBorder="1" applyFont="1">
      <alignment horizontal="center" vertical="center"/>
    </xf>
    <xf borderId="15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center" vertical="center"/>
    </xf>
    <xf borderId="16" fillId="6" fontId="14" numFmtId="0" xfId="0" applyAlignment="1" applyBorder="1" applyFont="1">
      <alignment horizontal="center" vertical="center"/>
    </xf>
    <xf borderId="17" fillId="6" fontId="14" numFmtId="0" xfId="0" applyAlignment="1" applyBorder="1" applyFont="1">
      <alignment horizontal="center" vertical="center"/>
    </xf>
    <xf borderId="8" fillId="2" fontId="16" numFmtId="0" xfId="0" applyBorder="1" applyFont="1"/>
    <xf borderId="9" fillId="2" fontId="16" numFmtId="0" xfId="0" applyBorder="1" applyFont="1"/>
    <xf borderId="0" fillId="0" fontId="16" numFmtId="0" xfId="0" applyAlignment="1" applyFont="1">
      <alignment horizontal="right"/>
    </xf>
    <xf borderId="0" fillId="0" fontId="16" numFmtId="0" xfId="0" applyAlignment="1" applyFont="1">
      <alignment horizontal="left"/>
    </xf>
    <xf borderId="3" fillId="0" fontId="16" numFmtId="0" xfId="0" applyBorder="1" applyFont="1"/>
    <xf borderId="0" fillId="0" fontId="32" numFmtId="0" xfId="0" applyFont="1"/>
    <xf borderId="0" fillId="0" fontId="15" numFmtId="0" xfId="0" applyFont="1"/>
    <xf borderId="18" fillId="0" fontId="21" numFmtId="0" xfId="0" applyAlignment="1" applyBorder="1" applyFont="1">
      <alignment horizontal="right" vertical="center"/>
    </xf>
    <xf borderId="18" fillId="6" fontId="16" numFmtId="0" xfId="0" applyBorder="1" applyFont="1"/>
    <xf borderId="18" fillId="4" fontId="16" numFmtId="0" xfId="0" applyAlignment="1" applyBorder="1" applyFont="1">
      <alignment horizontal="center" vertical="center"/>
    </xf>
    <xf borderId="20" fillId="0" fontId="16" numFmtId="0" xfId="0" applyAlignment="1" applyBorder="1" applyFont="1">
      <alignment horizontal="right" vertical="center"/>
    </xf>
    <xf borderId="18" fillId="6" fontId="33" numFmtId="0" xfId="0" applyBorder="1" applyFont="1"/>
    <xf borderId="21" fillId="6" fontId="16" numFmtId="0" xfId="0" applyBorder="1" applyFont="1"/>
    <xf borderId="20" fillId="4" fontId="24" numFmtId="0" xfId="0" applyBorder="1" applyFont="1"/>
    <xf borderId="20" fillId="0" fontId="24" numFmtId="0" xfId="0" applyBorder="1" applyFont="1"/>
    <xf borderId="0" fillId="0" fontId="34" numFmtId="0" xfId="0" applyFont="1"/>
    <xf borderId="21" fillId="6" fontId="21" numFmtId="0" xfId="0" applyAlignment="1" applyBorder="1" applyFont="1">
      <alignment horizontal="left" shrinkToFit="0" vertical="center" wrapText="1"/>
    </xf>
    <xf borderId="20" fillId="4" fontId="16" numFmtId="0" xfId="0" applyAlignment="1" applyBorder="1" applyFont="1">
      <alignment horizontal="center" shrinkToFit="0" vertical="center" wrapText="1"/>
    </xf>
    <xf borderId="10" fillId="3" fontId="29" numFmtId="0" xfId="0" applyAlignment="1" applyBorder="1" applyFont="1">
      <alignment horizontal="center" shrinkToFit="0" textRotation="90" vertical="center" wrapText="1"/>
    </xf>
    <xf borderId="18" fillId="4" fontId="21" numFmtId="0" xfId="0" applyAlignment="1" applyBorder="1" applyFont="1">
      <alignment horizontal="right" vertical="center"/>
    </xf>
    <xf borderId="18" fillId="4" fontId="16" numFmtId="0" xfId="0" applyAlignment="1" applyBorder="1" applyFont="1">
      <alignment horizontal="right" vertical="center"/>
    </xf>
    <xf borderId="0" fillId="0" fontId="35" numFmtId="0" xfId="0" applyAlignment="1" applyFont="1">
      <alignment horizontal="center" shrinkToFit="0" vertical="center" wrapText="1"/>
    </xf>
    <xf borderId="0" fillId="0" fontId="36" numFmtId="0" xfId="0" applyFont="1"/>
    <xf borderId="0" fillId="0" fontId="6" numFmtId="0" xfId="0" applyFont="1"/>
    <xf borderId="27" fillId="2" fontId="7" numFmtId="0" xfId="0" applyAlignment="1" applyBorder="1" applyFont="1">
      <alignment horizontal="center" vertical="center"/>
    </xf>
    <xf borderId="28" fillId="0" fontId="8" numFmtId="0" xfId="0" applyBorder="1" applyFont="1"/>
    <xf borderId="29" fillId="2" fontId="9" numFmtId="0" xfId="0" applyAlignment="1" applyBorder="1" applyFont="1">
      <alignment horizontal="center" vertical="center"/>
    </xf>
    <xf borderId="30" fillId="2" fontId="9" numFmtId="0" xfId="0" applyAlignment="1" applyBorder="1" applyFont="1">
      <alignment horizontal="center" vertical="center"/>
    </xf>
    <xf borderId="31" fillId="2" fontId="1" numFmtId="0" xfId="0" applyBorder="1" applyFont="1"/>
    <xf borderId="32" fillId="2" fontId="1" numFmtId="0" xfId="0" applyBorder="1" applyFont="1"/>
    <xf borderId="27" fillId="2" fontId="7" numFmtId="0" xfId="0" applyAlignment="1" applyBorder="1" applyFont="1">
      <alignment horizontal="center" shrinkToFit="0" wrapText="1"/>
    </xf>
    <xf borderId="33" fillId="2" fontId="1" numFmtId="0" xfId="0" applyAlignment="1" applyBorder="1" applyFont="1">
      <alignment horizontal="center"/>
    </xf>
    <xf borderId="34" fillId="0" fontId="8" numFmtId="0" xfId="0" applyBorder="1" applyFont="1"/>
    <xf borderId="27" fillId="2" fontId="7" numFmtId="0" xfId="0" applyAlignment="1" applyBorder="1" applyFont="1">
      <alignment horizontal="center" shrinkToFit="0" vertical="center" wrapText="1"/>
    </xf>
    <xf borderId="0" fillId="0" fontId="1" numFmtId="164" xfId="0" applyAlignment="1" applyFont="1" applyNumberFormat="1">
      <alignment horizontal="left" vertical="center"/>
    </xf>
    <xf borderId="4" fillId="2" fontId="37" numFmtId="0" xfId="0" applyAlignment="1" applyBorder="1" applyFont="1">
      <alignment horizontal="center" shrinkToFit="0" vertical="center" wrapText="1"/>
    </xf>
    <xf borderId="0" fillId="0" fontId="13" numFmtId="1" xfId="0" applyFont="1" applyNumberFormat="1"/>
    <xf borderId="0" fillId="0" fontId="6" numFmtId="0" xfId="0" applyAlignment="1" applyFont="1">
      <alignment vertical="center"/>
    </xf>
    <xf borderId="0" fillId="0" fontId="37" numFmtId="0" xfId="0" applyAlignment="1" applyFont="1">
      <alignment horizontal="left" vertical="center"/>
    </xf>
    <xf borderId="35" fillId="2" fontId="10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center"/>
    </xf>
    <xf borderId="0" fillId="0" fontId="26" numFmtId="0" xfId="0" applyAlignment="1" applyFont="1">
      <alignment horizontal="left" vertical="center"/>
    </xf>
    <xf borderId="16" fillId="0" fontId="1" numFmtId="0" xfId="0" applyBorder="1" applyFont="1"/>
    <xf borderId="36" fillId="2" fontId="1" numFmtId="0" xfId="0" applyBorder="1" applyFont="1"/>
    <xf borderId="25" fillId="0" fontId="1" numFmtId="0" xfId="0" applyBorder="1" applyFont="1"/>
    <xf borderId="37" fillId="2" fontId="1" numFmtId="0" xfId="0" applyBorder="1" applyFont="1"/>
    <xf borderId="0" fillId="0" fontId="38" numFmtId="0" xfId="0" applyAlignment="1" applyFont="1">
      <alignment shrinkToFit="0" vertical="bottom" wrapText="1"/>
    </xf>
    <xf borderId="0" fillId="0" fontId="38" numFmtId="0" xfId="0" applyAlignment="1" applyFont="1">
      <alignment horizontal="center" shrinkToFit="0" vertical="bottom" wrapText="1"/>
    </xf>
    <xf borderId="0" fillId="0" fontId="38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39" numFmtId="0" xfId="0" applyAlignment="1" applyFont="1">
      <alignment shrinkToFit="0" vertical="bottom" wrapText="1"/>
    </xf>
    <xf borderId="0" fillId="0" fontId="39" numFmtId="0" xfId="0" applyAlignment="1" applyFont="1">
      <alignment horizontal="center" shrinkToFit="0" vertical="bottom" wrapText="1"/>
    </xf>
    <xf borderId="0" fillId="0" fontId="39" numFmtId="0" xfId="0" applyAlignment="1" applyFont="1">
      <alignment vertical="bottom"/>
    </xf>
    <xf borderId="0" fillId="0" fontId="1" numFmtId="49" xfId="0" applyAlignment="1" applyFont="1" applyNumberFormat="1">
      <alignment vertical="bottom"/>
    </xf>
    <xf borderId="0" fillId="0" fontId="1" numFmtId="49" xfId="0" applyFont="1" applyNumberFormat="1"/>
    <xf borderId="0" fillId="0" fontId="40" numFmtId="0" xfId="0" applyAlignment="1" applyFont="1">
      <alignment horizontal="center" vertical="center"/>
    </xf>
    <xf borderId="0" fillId="0" fontId="41" numFmtId="0" xfId="0" applyAlignment="1" applyFont="1">
      <alignment horizontal="center"/>
    </xf>
    <xf borderId="0" fillId="0" fontId="41" numFmtId="0" xfId="0" applyFont="1"/>
    <xf borderId="0" fillId="0" fontId="41" numFmtId="0" xfId="0" applyAlignment="1" applyFont="1">
      <alignment horizontal="center" vertical="center"/>
    </xf>
  </cellXfs>
  <cellStyles count="1">
    <cellStyle xfId="0" name="Normal" builtinId="0"/>
  </cellStyles>
  <dxfs count="7">
    <dxf>
      <font/>
      <fill>
        <patternFill patternType="solid">
          <fgColor rgb="FFF2DBDB"/>
          <bgColor rgb="FFF2DBDB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B6D7A8"/>
          <bgColor rgb="FFB6D7A8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93C47D"/>
          <bgColor rgb="FF93C47D"/>
        </patternFill>
      </fill>
      <border/>
    </dxf>
    <dxf>
      <font>
        <color theme="1"/>
      </font>
      <fill>
        <patternFill patternType="solid">
          <fgColor rgb="FFF4CCCC"/>
          <bgColor rgb="FFF4CCCC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114300</xdr:colOff>
      <xdr:row>0</xdr:row>
      <xdr:rowOff>104775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CATEGORIA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NIVEL BÁSICO"/>
      <sheetName val="NIVEL INTERMEDIO"/>
      <sheetName val="NIVEL AVANZADO"/>
      <sheetName val="CATEGORÍAS"/>
      <sheetName val="Hoja5"/>
      <sheetName val="CATEGORIAS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5.57"/>
    <col customWidth="1" min="3" max="3" width="29.71"/>
    <col customWidth="1" min="4" max="4" width="12.57"/>
    <col customWidth="1" min="5" max="5" width="2.14"/>
    <col customWidth="1" min="6" max="6" width="18.86"/>
    <col customWidth="1" min="7" max="7" width="16.43"/>
    <col customWidth="1" min="8" max="8" width="18.57"/>
    <col customWidth="1" min="9" max="26" width="10.71"/>
  </cols>
  <sheetData>
    <row r="1">
      <c r="A1" s="1"/>
      <c r="B1" s="1"/>
      <c r="C1" s="1"/>
      <c r="D1" s="1"/>
      <c r="E1" s="1"/>
      <c r="F1" s="1"/>
      <c r="G1" s="1"/>
    </row>
    <row r="2">
      <c r="A2" s="1"/>
      <c r="B2" s="2" t="s">
        <v>0</v>
      </c>
    </row>
    <row r="3">
      <c r="A3" s="1"/>
      <c r="B3" s="2" t="s">
        <v>1</v>
      </c>
    </row>
    <row r="4">
      <c r="A4" s="1"/>
      <c r="B4" s="2" t="s">
        <v>2</v>
      </c>
      <c r="G4" s="3" t="s">
        <v>3</v>
      </c>
    </row>
    <row r="5">
      <c r="A5" s="1"/>
      <c r="B5" s="1"/>
      <c r="C5" s="1"/>
      <c r="D5" s="1"/>
      <c r="E5" s="1"/>
      <c r="F5" s="1"/>
      <c r="G5" s="1"/>
    </row>
    <row r="6">
      <c r="A6" s="1"/>
      <c r="B6" s="4" t="s">
        <v>4</v>
      </c>
      <c r="C6" s="5"/>
      <c r="D6" s="5"/>
      <c r="E6" s="5"/>
      <c r="F6" s="5"/>
      <c r="G6" s="5"/>
    </row>
    <row r="7">
      <c r="A7" s="1"/>
      <c r="B7" s="5"/>
      <c r="C7" s="5"/>
      <c r="D7" s="5"/>
      <c r="E7" s="5"/>
      <c r="F7" s="5"/>
      <c r="G7" s="5"/>
    </row>
    <row r="8">
      <c r="B8" s="6" t="s">
        <v>5</v>
      </c>
      <c r="E8" s="1"/>
      <c r="F8" s="7" t="s">
        <v>6</v>
      </c>
      <c r="G8" s="8"/>
    </row>
    <row r="9">
      <c r="B9" s="9"/>
      <c r="C9" s="10"/>
      <c r="D9" s="10"/>
      <c r="E9" s="1"/>
      <c r="F9" s="11" t="s">
        <v>7</v>
      </c>
      <c r="G9" s="11" t="s">
        <v>8</v>
      </c>
    </row>
    <row r="10">
      <c r="B10" s="1"/>
      <c r="C10" s="1"/>
      <c r="D10" s="1"/>
      <c r="E10" s="1"/>
      <c r="F10" s="12"/>
      <c r="G10" s="12"/>
    </row>
    <row r="11">
      <c r="B11" s="6" t="s">
        <v>9</v>
      </c>
      <c r="E11" s="1"/>
      <c r="F11" s="13" t="s">
        <v>10</v>
      </c>
      <c r="G11" s="8"/>
    </row>
    <row r="12">
      <c r="B12" s="14"/>
      <c r="E12" s="1"/>
      <c r="F12" s="15"/>
      <c r="G12" s="8"/>
    </row>
    <row r="13">
      <c r="A13" s="1"/>
      <c r="B13" s="1"/>
      <c r="C13" s="16"/>
      <c r="D13" s="16"/>
      <c r="E13" s="1"/>
      <c r="F13" s="17"/>
      <c r="G13" s="17"/>
      <c r="H13" s="18"/>
    </row>
    <row r="14">
      <c r="A14" s="1"/>
      <c r="B14" s="6" t="s">
        <v>11</v>
      </c>
      <c r="E14" s="1"/>
      <c r="F14" s="17"/>
      <c r="G14" s="17"/>
      <c r="H14" s="18"/>
    </row>
    <row r="15">
      <c r="A15" s="1"/>
      <c r="B15" s="14"/>
      <c r="E15" s="1"/>
      <c r="F15" s="17"/>
      <c r="G15" s="17"/>
      <c r="H15" s="18"/>
    </row>
    <row r="16">
      <c r="A16" s="1"/>
      <c r="B16" s="1"/>
      <c r="C16" s="19" t="s">
        <v>12</v>
      </c>
      <c r="D16" s="20"/>
      <c r="E16" s="1"/>
      <c r="F16" s="17" t="s">
        <v>13</v>
      </c>
      <c r="G16" s="17" t="s">
        <v>14</v>
      </c>
      <c r="H16" s="18" t="s">
        <v>15</v>
      </c>
    </row>
    <row r="17" ht="30.75" customHeight="1">
      <c r="A17" s="21" t="s">
        <v>16</v>
      </c>
      <c r="B17" s="22">
        <v>1.0</v>
      </c>
      <c r="C17" s="23" t="s">
        <v>17</v>
      </c>
      <c r="D17" s="8"/>
      <c r="E17" s="1"/>
      <c r="F17" s="24" t="str">
        <f t="shared" ref="F17:F28" si="1">VLOOKUP(C17,#REF!,2,FALSE)</f>
        <v>#REF!</v>
      </c>
      <c r="G17" s="12"/>
      <c r="H17" s="25"/>
      <c r="I17" s="25"/>
      <c r="J17" s="2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75" customHeight="1">
      <c r="A18" s="26"/>
      <c r="B18" s="22">
        <v>2.0</v>
      </c>
      <c r="C18" s="23" t="s">
        <v>18</v>
      </c>
      <c r="D18" s="8"/>
      <c r="E18" s="1"/>
      <c r="F18" s="24" t="str">
        <f t="shared" si="1"/>
        <v>#REF!</v>
      </c>
      <c r="G18" s="12"/>
      <c r="H18" s="25"/>
      <c r="I18" s="25"/>
      <c r="J18" s="2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75" customHeight="1">
      <c r="A19" s="26"/>
      <c r="B19" s="22">
        <v>3.0</v>
      </c>
      <c r="C19" s="23" t="s">
        <v>19</v>
      </c>
      <c r="D19" s="8"/>
      <c r="E19" s="1"/>
      <c r="F19" s="24" t="str">
        <f t="shared" si="1"/>
        <v>#REF!</v>
      </c>
      <c r="G19" s="12"/>
      <c r="H19" s="25"/>
      <c r="I19" s="25"/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75" customHeight="1">
      <c r="A20" s="26"/>
      <c r="B20" s="22">
        <v>4.0</v>
      </c>
      <c r="C20" s="23" t="s">
        <v>20</v>
      </c>
      <c r="D20" s="8"/>
      <c r="E20" s="1"/>
      <c r="F20" s="24" t="str">
        <f t="shared" si="1"/>
        <v>#REF!</v>
      </c>
      <c r="G20" s="12"/>
      <c r="H20" s="25"/>
      <c r="I20" s="25"/>
      <c r="J20" s="2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75" customHeight="1">
      <c r="A21" s="26"/>
      <c r="B21" s="22">
        <v>5.0</v>
      </c>
      <c r="C21" s="23" t="s">
        <v>21</v>
      </c>
      <c r="D21" s="8"/>
      <c r="E21" s="1"/>
      <c r="F21" s="24" t="str">
        <f t="shared" si="1"/>
        <v>#REF!</v>
      </c>
      <c r="G21" s="12"/>
      <c r="H21" s="25"/>
      <c r="I21" s="25"/>
      <c r="J21" s="2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75" customHeight="1">
      <c r="A22" s="26"/>
      <c r="B22" s="22">
        <v>6.0</v>
      </c>
      <c r="C22" s="23" t="s">
        <v>22</v>
      </c>
      <c r="D22" s="8"/>
      <c r="E22" s="1"/>
      <c r="F22" s="24" t="str">
        <f t="shared" si="1"/>
        <v>#REF!</v>
      </c>
      <c r="G22" s="12"/>
      <c r="H22" s="25"/>
      <c r="I22" s="25"/>
      <c r="J22" s="2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75" customHeight="1">
      <c r="A23" s="26"/>
      <c r="B23" s="22">
        <v>7.0</v>
      </c>
      <c r="C23" s="23"/>
      <c r="D23" s="8"/>
      <c r="E23" s="1"/>
      <c r="F23" s="24" t="str">
        <f t="shared" si="1"/>
        <v>#REF!</v>
      </c>
      <c r="G23" s="12"/>
      <c r="H23" s="25"/>
      <c r="I23" s="25"/>
      <c r="J23" s="25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75" customHeight="1">
      <c r="A24" s="26"/>
      <c r="B24" s="22">
        <v>8.0</v>
      </c>
      <c r="C24" s="23"/>
      <c r="D24" s="8"/>
      <c r="E24" s="1"/>
      <c r="F24" s="24" t="str">
        <f t="shared" si="1"/>
        <v>#REF!</v>
      </c>
      <c r="G24" s="12"/>
      <c r="H24" s="25"/>
      <c r="I24" s="25"/>
      <c r="J24" s="2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75" customHeight="1">
      <c r="A25" s="26"/>
      <c r="B25" s="22">
        <v>9.0</v>
      </c>
      <c r="C25" s="23"/>
      <c r="D25" s="8"/>
      <c r="E25" s="1"/>
      <c r="F25" s="24" t="str">
        <f t="shared" si="1"/>
        <v>#REF!</v>
      </c>
      <c r="G25" s="12"/>
      <c r="H25" s="25"/>
      <c r="I25" s="25"/>
      <c r="J25" s="2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75" customHeight="1">
      <c r="A26" s="26"/>
      <c r="B26" s="22">
        <v>10.0</v>
      </c>
      <c r="C26" s="23"/>
      <c r="D26" s="8"/>
      <c r="E26" s="1"/>
      <c r="F26" s="24" t="str">
        <f t="shared" si="1"/>
        <v>#REF!</v>
      </c>
      <c r="G26" s="12"/>
      <c r="H26" s="25"/>
      <c r="I26" s="25"/>
      <c r="J26" s="2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75" customHeight="1">
      <c r="A27" s="26"/>
      <c r="B27" s="22">
        <v>11.0</v>
      </c>
      <c r="C27" s="23"/>
      <c r="D27" s="8"/>
      <c r="E27" s="1"/>
      <c r="F27" s="24" t="str">
        <f t="shared" si="1"/>
        <v>#REF!</v>
      </c>
      <c r="G27" s="12"/>
      <c r="H27" s="25"/>
      <c r="I27" s="25"/>
      <c r="J27" s="25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6"/>
      <c r="B28" s="22">
        <v>12.0</v>
      </c>
      <c r="C28" s="23"/>
      <c r="D28" s="8"/>
      <c r="E28" s="1"/>
      <c r="F28" s="24" t="str">
        <f t="shared" si="1"/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</row>
    <row r="30" ht="15.75" customHeight="1">
      <c r="A30" s="27" t="s">
        <v>23</v>
      </c>
      <c r="B30" s="27"/>
      <c r="C30" s="27"/>
      <c r="D30" s="27"/>
      <c r="E30" s="27"/>
      <c r="F30" s="27"/>
      <c r="G30" s="27"/>
    </row>
    <row r="31" ht="15.75" customHeight="1">
      <c r="A31" s="28"/>
      <c r="B31" s="28"/>
      <c r="C31" s="28"/>
      <c r="D31" s="28"/>
      <c r="E31" s="28"/>
      <c r="F31" s="28"/>
      <c r="G31" s="28"/>
    </row>
    <row r="32" ht="15.75" customHeight="1">
      <c r="A32" s="28"/>
      <c r="B32" s="28"/>
      <c r="C32" s="28"/>
      <c r="D32" s="28"/>
      <c r="E32" s="28"/>
      <c r="F32" s="28"/>
      <c r="G32" s="28"/>
    </row>
    <row r="33" ht="15.75" customHeight="1">
      <c r="A33" s="1"/>
      <c r="B33" s="1"/>
      <c r="C33" s="1"/>
      <c r="D33" s="1"/>
      <c r="E33" s="1"/>
      <c r="F33" s="1"/>
      <c r="G33" s="1"/>
    </row>
    <row r="34" ht="15.75" customHeight="1">
      <c r="A34" s="1"/>
      <c r="B34" s="1"/>
      <c r="C34" s="1"/>
      <c r="D34" s="1"/>
      <c r="E34" s="1"/>
      <c r="F34" s="29" t="s">
        <v>24</v>
      </c>
      <c r="G34" s="30"/>
    </row>
    <row r="35" ht="15.75" customHeight="1">
      <c r="A35" s="1"/>
      <c r="B35" s="31" t="s">
        <v>25</v>
      </c>
      <c r="C35" s="1"/>
      <c r="D35" s="1"/>
      <c r="E35" s="1"/>
      <c r="F35" s="29" t="s">
        <v>26</v>
      </c>
      <c r="G35" s="12"/>
    </row>
    <row r="36" ht="15.75" customHeight="1">
      <c r="A36" s="1"/>
      <c r="C36" s="1"/>
      <c r="D36" s="1"/>
      <c r="E36" s="1"/>
      <c r="F36" s="29" t="s">
        <v>27</v>
      </c>
      <c r="G36" s="12"/>
    </row>
    <row r="37" ht="15.75" customHeight="1">
      <c r="A37" s="1"/>
      <c r="B37" s="1"/>
      <c r="C37" s="1"/>
      <c r="D37" s="1"/>
      <c r="E37" s="1"/>
      <c r="F37" s="1"/>
      <c r="G37" s="1"/>
    </row>
    <row r="38" ht="15.75" customHeight="1">
      <c r="A38" s="1"/>
      <c r="B38" s="1"/>
      <c r="C38" s="32"/>
      <c r="D38" s="32"/>
      <c r="E38" s="32"/>
      <c r="F38" s="32"/>
      <c r="G38" s="1"/>
    </row>
    <row r="39" ht="15.75" customHeight="1">
      <c r="A39" s="1"/>
      <c r="B39" s="1"/>
      <c r="C39" s="29" t="s">
        <v>28</v>
      </c>
      <c r="D39" s="32"/>
      <c r="E39" s="32"/>
      <c r="F39" s="32"/>
      <c r="G39" s="1"/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26">
    <mergeCell ref="B2:G2"/>
    <mergeCell ref="B3:G3"/>
    <mergeCell ref="B4:F4"/>
    <mergeCell ref="B8:D8"/>
    <mergeCell ref="F8:G8"/>
    <mergeCell ref="B9:D9"/>
    <mergeCell ref="F11:G11"/>
    <mergeCell ref="F12:G12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B11:D11"/>
    <mergeCell ref="B12:D12"/>
    <mergeCell ref="B14:D14"/>
    <mergeCell ref="B15:D15"/>
    <mergeCell ref="C16:D16"/>
    <mergeCell ref="A17:A28"/>
    <mergeCell ref="C17:D17"/>
    <mergeCell ref="C28:D28"/>
  </mergeCells>
  <conditionalFormatting sqref="B9:D9">
    <cfRule type="containsBlanks" dxfId="0" priority="1">
      <formula>LEN(TRIM(B9))=0</formula>
    </cfRule>
  </conditionalFormatting>
  <conditionalFormatting sqref="B12:D12 B15:D15">
    <cfRule type="containsBlanks" dxfId="0" priority="2">
      <formula>LEN(TRIM(B12))=0</formula>
    </cfRule>
  </conditionalFormatting>
  <conditionalFormatting sqref="C17:C28">
    <cfRule type="expression" dxfId="0" priority="3">
      <formula>OR($H17&gt;1,$J17&gt;2)</formula>
    </cfRule>
  </conditionalFormatting>
  <conditionalFormatting sqref="C17:C28">
    <cfRule type="expression" dxfId="0" priority="4">
      <formula>$H$1&lt;6</formula>
    </cfRule>
  </conditionalFormatting>
  <dataValidations>
    <dataValidation type="list" allowBlank="1" showErrorMessage="1" sqref="C17:C28">
      <formula1>#REF!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6.0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2</v>
      </c>
      <c r="G6" s="44"/>
      <c r="H6" s="35"/>
      <c r="I6" s="44"/>
      <c r="J6" s="36"/>
      <c r="K6" s="1"/>
      <c r="M6" s="43" t="str">
        <f t="shared" si="1"/>
        <v>(NIVEL BÁSICO)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34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6">
        <v>46082.0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F9" s="57"/>
      <c r="G9" s="52"/>
      <c r="H9" s="53"/>
      <c r="I9" s="52"/>
      <c r="J9" s="54"/>
      <c r="K9" s="55"/>
      <c r="L9" s="55"/>
      <c r="M9" s="57" t="str">
        <f t="shared" si="2"/>
        <v/>
      </c>
      <c r="N9" s="52"/>
      <c r="O9" s="37"/>
      <c r="P9" s="58" t="s">
        <v>37</v>
      </c>
      <c r="Q9" s="59"/>
      <c r="R9" s="60" t="s">
        <v>38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61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6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F12" s="57"/>
      <c r="G12" s="52"/>
      <c r="H12" s="53"/>
      <c r="I12" s="52"/>
      <c r="J12" s="54"/>
      <c r="K12" s="54"/>
      <c r="L12" s="55"/>
      <c r="M12" s="57" t="str">
        <f t="shared" si="3"/>
        <v/>
      </c>
      <c r="N12" s="52"/>
      <c r="O12" s="37"/>
      <c r="P12" s="37"/>
      <c r="Q12" s="42"/>
      <c r="R12" s="6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Infantil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68">
        <v>6.0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6</v>
      </c>
      <c r="O17" s="42"/>
      <c r="P17" s="37"/>
      <c r="Q17" s="42"/>
      <c r="R17" s="42"/>
      <c r="S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71" t="s">
        <v>44</v>
      </c>
      <c r="F18" s="72">
        <f>COUNTA($E$30:$E$41)</f>
        <v>0</v>
      </c>
      <c r="G18" s="1"/>
      <c r="H18" s="35"/>
      <c r="I18" s="37"/>
      <c r="J18" s="36"/>
      <c r="K18" s="1"/>
      <c r="L18" s="1"/>
      <c r="M18" s="73" t="s">
        <v>45</v>
      </c>
      <c r="N18" s="74">
        <f>SUMIF($O$30:$O$41,"intermedio",$T$30:$T$41) + SUMIF($O$30:$O$41,"avanzado",$T$30:$T$41) + SUMIF($O$30:$O$41,"básico",$T$30:$T$41)</f>
        <v>0</v>
      </c>
      <c r="O18" s="42"/>
      <c r="P18" s="37"/>
      <c r="Q18" s="42"/>
      <c r="R18" s="42"/>
      <c r="S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5" t="s">
        <v>46</v>
      </c>
      <c r="F19" s="76">
        <f t="array" ref="F19">SUM(N(ISNUMBER(F22:F26) * (F22:F26&gt;0)))</f>
        <v>0</v>
      </c>
      <c r="G19" s="1"/>
      <c r="H19" s="35"/>
      <c r="I19" s="37"/>
      <c r="J19" s="36"/>
      <c r="K19" s="1"/>
      <c r="L19" s="1"/>
      <c r="M19" s="73" t="s">
        <v>47</v>
      </c>
      <c r="N19" s="74">
        <f t="array" ref="N19">SUM(N(ISNUMBER(N22:N26) * (N22:N26&gt;0)))</f>
        <v>0</v>
      </c>
      <c r="O19" s="42"/>
      <c r="P19" s="37"/>
      <c r="Q19" s="42"/>
      <c r="R19" s="42"/>
      <c r="S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3"/>
      <c r="E20" s="77"/>
      <c r="F20" s="78"/>
      <c r="G20" s="1"/>
      <c r="H20" s="35"/>
      <c r="I20" s="77"/>
      <c r="J20" s="36"/>
      <c r="K20" s="36"/>
      <c r="L20" s="1"/>
      <c r="M20" s="77"/>
      <c r="N20" s="37"/>
      <c r="O20" s="42"/>
      <c r="P20" s="77"/>
      <c r="Q20" s="42"/>
      <c r="R20" s="79"/>
      <c r="S20" s="79"/>
      <c r="T20" s="80"/>
      <c r="U20" s="36"/>
      <c r="V20" s="36"/>
      <c r="W20" s="36"/>
      <c r="X20" s="36"/>
      <c r="Y20" s="36"/>
      <c r="Z20" s="36"/>
      <c r="AA20" s="36"/>
    </row>
    <row r="21">
      <c r="A21" s="33"/>
      <c r="B21" s="33"/>
      <c r="C21" s="34"/>
      <c r="E21" s="81" t="s">
        <v>48</v>
      </c>
      <c r="F21" s="81"/>
      <c r="G21" s="1"/>
      <c r="H21" s="35"/>
      <c r="I21" s="37"/>
      <c r="J21" s="36"/>
      <c r="K21" s="1"/>
      <c r="L21" s="1"/>
      <c r="M21" s="82" t="s">
        <v>49</v>
      </c>
      <c r="N21" s="83"/>
      <c r="O21" s="42"/>
      <c r="P21" s="37"/>
      <c r="Q21" s="37"/>
      <c r="R21" s="79"/>
      <c r="S21" s="79"/>
      <c r="T21" s="38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84" t="s">
        <v>50</v>
      </c>
      <c r="F22" s="85">
        <f>COUNTIFS(F30:F41,"SENTADOS",G30:G41,"Básico") +COUNTIFS(F30:F41,"SENTADOS",G30:G41,"Intermedio")
+COUNTIFS(F30:F41,"SENTADOS",G30:G41,"Avanzado")</f>
        <v>0</v>
      </c>
      <c r="G22" s="1"/>
      <c r="H22" s="35"/>
      <c r="I22" s="37"/>
      <c r="J22" s="36"/>
      <c r="K22" s="1"/>
      <c r="L22" s="1"/>
      <c r="M22" s="84" t="s">
        <v>50</v>
      </c>
      <c r="N22" s="86">
        <f>COUNTIFS(N30:N41,"SENTADOS",O30:O41,"Intermedio",S30:S41,"Si")
+COUNTIFS(N30:N41,"SENTADOS",O30:O41,"Avanzado",S30:S41,"Si")+COUNTIFS(N30:N41,"SENTADOS",O30:O41,"Básico",S30:S41,"Si")</f>
        <v>0</v>
      </c>
      <c r="O22" s="42"/>
      <c r="P22" s="87" t="s">
        <v>51</v>
      </c>
      <c r="Q22" s="88"/>
      <c r="R22" s="83"/>
      <c r="S22" s="89"/>
      <c r="T22" s="38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 t="str">
        <f>IF(COUNTIFS(F30:F41,"SENTADAS",G30:G41,"Intermedio")
+COUNTIFS(F30:F41,"SENTADAS",G30:G41,"Avanzado")&gt;0,"X","")</f>
        <v/>
      </c>
      <c r="E23" s="84" t="s">
        <v>52</v>
      </c>
      <c r="F23" s="85">
        <f>COUNTIFS(F30:F41,"SALTOS",G30:G41,"Intermedio")
+COUNTIFS(F30:F41,"SALTOS",G30:G41,"Avanzado")+ COUNTIFS(F30:F41,"SALTOS",G30:G41,"Básico")</f>
        <v>0</v>
      </c>
      <c r="G23" s="1"/>
      <c r="H23" s="35"/>
      <c r="I23" s="37"/>
      <c r="J23" s="36"/>
      <c r="K23" s="1"/>
      <c r="L23" s="1"/>
      <c r="M23" s="84" t="s">
        <v>52</v>
      </c>
      <c r="N23" s="86">
        <f>COUNTIFS(N30:N41,"SALTOS",O30:O41,"Intermedio",S30:S41,"Si")
+COUNTIFS(N30:N41,"SALTOS",O30:O41,"Avanzado",S30:S41,"Si")+COUNTIFS(N30:N41,"SALTOS",O30:O41,"Básico",S30:S41,"Si")</f>
        <v>0</v>
      </c>
      <c r="O23" s="37"/>
      <c r="P23" s="90" t="s">
        <v>53</v>
      </c>
      <c r="Q23" s="88"/>
      <c r="R23" s="83"/>
      <c r="S23" s="91"/>
      <c r="T23" s="38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 t="str">
        <f>IF(COUNTIFS(F31:F41,"SENTADAS",G31:G41,"Intermedio")
+COUNTIFS(F31:F41,"SENTADAS",G31:G41,"Avanzado")&gt;0,"X","")</f>
        <v/>
      </c>
      <c r="E24" s="84" t="s">
        <v>54</v>
      </c>
      <c r="F24" s="85">
        <f>COUNTIFS(F30:F41,"LINEALES",G30:G41,"Intermedio")
+COUNTIFS(F30:F41,"LINEALES",G30:G41,"Avanzado")+COUNTIFS(F30:F41,"LINEALES",G30:G41,"Básico")</f>
        <v>0</v>
      </c>
      <c r="G24" s="1"/>
      <c r="H24" s="35"/>
      <c r="I24" s="37"/>
      <c r="J24" s="36"/>
      <c r="K24" s="1"/>
      <c r="L24" s="1"/>
      <c r="M24" s="84" t="s">
        <v>54</v>
      </c>
      <c r="N24" s="86">
        <f>COUNTIFS(N30:N41,"LINEALES",O30:O41,"Intermedio",S30:S41,"Si")
+COUNTIFS(N30:N41,"LINEALES",O30:O41,"Avanzado",S30:S41,"Si")+COUNTIFS(N30:N41,"LINEALES",O30:O41,"básico",S30:S41,"Si")</f>
        <v>0</v>
      </c>
      <c r="O24" s="37"/>
      <c r="P24" s="90" t="s">
        <v>55</v>
      </c>
      <c r="Q24" s="88"/>
      <c r="R24" s="83"/>
      <c r="S24" s="91"/>
      <c r="T24" s="38"/>
      <c r="U24" s="1"/>
      <c r="V24" s="1"/>
      <c r="W24" s="1"/>
      <c r="X24" s="1"/>
      <c r="Y24" s="1"/>
      <c r="Z24" s="1"/>
      <c r="AA24" s="1"/>
    </row>
    <row r="25" ht="15.75" customHeight="1">
      <c r="A25" s="33"/>
      <c r="B25" s="33"/>
      <c r="C25" s="34"/>
      <c r="E25" s="84" t="s">
        <v>56</v>
      </c>
      <c r="F25" s="85">
        <f>COUNTIFS(F30:F41,"GIROS",G30:G41,"Intermedio")
+COUNTIFS(F30:F41,"GIROS",G30:G41,"Avanzado")+COUNTIFS(F30:F41,"GIROS",G30:G41,"básico")</f>
        <v>0</v>
      </c>
      <c r="G25" s="1"/>
      <c r="H25" s="35"/>
      <c r="I25" s="37"/>
      <c r="J25" s="36"/>
      <c r="K25" s="1"/>
      <c r="L25" s="1"/>
      <c r="M25" s="84" t="s">
        <v>56</v>
      </c>
      <c r="N25" s="86">
        <f>COUNTIFS(N30:N41,"GIROS",O30:O41,"Intermedio",S30:S41,"Si")
+COUNTIFS(N30:N41,"GIROS",O30:O41,"Avanzado",S30:S41,"Si")</f>
        <v>0</v>
      </c>
      <c r="O25" s="37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 ht="15.75" customHeight="1">
      <c r="A26" s="33"/>
      <c r="B26" s="33"/>
      <c r="C26" s="34"/>
      <c r="E26" s="84" t="s">
        <v>57</v>
      </c>
      <c r="F26" s="85">
        <f>COUNTIFS(F30:F41,"ELASTICIDAD",G30:G41,"Intermedio")
+COUNTIFS(F30:F41,"ELASTICIDAD",G30:G41,"Avanzado") + COUNTIFS(F30:F41,"ELASTICIDAD",G30:G41,"Básico")</f>
        <v>0</v>
      </c>
      <c r="G26" s="1"/>
      <c r="H26" s="35"/>
      <c r="I26" s="37"/>
      <c r="J26" s="36"/>
      <c r="K26" s="1"/>
      <c r="L26" s="1"/>
      <c r="M26" s="84" t="s">
        <v>57</v>
      </c>
      <c r="N26" s="86">
        <f>COUNTIFS(N30:N41,"ELASTICIDAD",O30:O41,"Intermedio",S30:S41,"Si")
+COUNTIFS(N30:N41,"ELASTICIDAD",O30:O41,"Avanzado",S30:S41,"Si")+COUNTIFS(N30:N41,"ELASTICIDAD",O30:O41,"básico",S30:S41,"Si")</f>
        <v>0</v>
      </c>
      <c r="O26" s="37"/>
      <c r="P26" s="37"/>
      <c r="Q26" s="42"/>
      <c r="R26" s="42"/>
      <c r="S26" s="37"/>
      <c r="T26" s="38"/>
      <c r="U26" s="1"/>
      <c r="V26" s="1"/>
      <c r="W26" s="1"/>
      <c r="X26" s="1"/>
      <c r="Y26" s="1"/>
      <c r="Z26" s="1"/>
      <c r="AA26" s="1"/>
    </row>
    <row r="27" ht="15.75" customHeight="1">
      <c r="A27" s="33"/>
      <c r="B27" s="33"/>
      <c r="C27" s="34"/>
      <c r="D27" s="34"/>
      <c r="E27" s="34"/>
      <c r="F27" s="34"/>
      <c r="G27" s="34"/>
      <c r="H27" s="35"/>
      <c r="I27" s="34"/>
      <c r="J27" s="36"/>
      <c r="K27" s="1"/>
      <c r="L27" s="34"/>
      <c r="M27" s="37"/>
      <c r="N27" s="37"/>
      <c r="O27" s="37"/>
      <c r="P27" s="37"/>
      <c r="Q27" s="42"/>
      <c r="R27" s="42"/>
      <c r="S27" s="37"/>
      <c r="T27" s="38"/>
      <c r="U27" s="1"/>
      <c r="V27" s="1"/>
      <c r="W27" s="1"/>
      <c r="X27" s="1"/>
      <c r="Y27" s="1"/>
      <c r="Z27" s="1"/>
      <c r="AA27" s="1"/>
    </row>
    <row r="28" ht="15.75" customHeight="1">
      <c r="A28" s="33"/>
      <c r="B28" s="33"/>
      <c r="C28" s="34"/>
      <c r="D28" s="34"/>
      <c r="E28" s="63"/>
      <c r="F28" s="63"/>
      <c r="G28" s="63"/>
      <c r="H28" s="35"/>
      <c r="I28" s="34"/>
      <c r="J28" s="36"/>
      <c r="K28" s="1"/>
      <c r="L28" s="34"/>
      <c r="M28" s="37"/>
      <c r="N28" s="37"/>
      <c r="O28" s="37"/>
      <c r="P28" s="92" t="s">
        <v>58</v>
      </c>
      <c r="Q28" s="93"/>
      <c r="R28" s="93"/>
      <c r="S28" s="94"/>
      <c r="T28" s="38"/>
      <c r="U28" s="1"/>
      <c r="V28" s="1"/>
      <c r="W28" s="1"/>
      <c r="X28" s="1"/>
      <c r="Y28" s="1"/>
      <c r="Z28" s="1"/>
      <c r="AA28" s="1"/>
    </row>
    <row r="29" ht="25.5" customHeight="1">
      <c r="A29" s="33"/>
      <c r="B29" s="33"/>
      <c r="C29" s="34"/>
      <c r="D29" s="95" t="s">
        <v>59</v>
      </c>
      <c r="E29" s="93"/>
      <c r="F29" s="96" t="s">
        <v>60</v>
      </c>
      <c r="G29" s="97" t="s">
        <v>61</v>
      </c>
      <c r="H29" s="35"/>
      <c r="J29" s="36"/>
      <c r="K29" s="1"/>
      <c r="L29" s="98"/>
      <c r="M29" s="99" t="s">
        <v>59</v>
      </c>
      <c r="N29" s="99" t="s">
        <v>60</v>
      </c>
      <c r="O29" s="99" t="s">
        <v>61</v>
      </c>
      <c r="P29" s="100" t="s">
        <v>62</v>
      </c>
      <c r="Q29" s="100" t="s">
        <v>63</v>
      </c>
      <c r="R29" s="100" t="s">
        <v>64</v>
      </c>
      <c r="S29" s="101" t="s">
        <v>65</v>
      </c>
      <c r="T29" s="38"/>
      <c r="U29" s="1"/>
      <c r="W29" s="1"/>
      <c r="X29" s="1"/>
      <c r="Y29" s="1"/>
      <c r="Z29" s="1"/>
      <c r="AA29" s="1"/>
    </row>
    <row r="30" ht="30.75" customHeight="1">
      <c r="A30" s="102"/>
      <c r="B30" s="102"/>
      <c r="C30" s="103" t="s">
        <v>66</v>
      </c>
      <c r="D30" s="104">
        <v>1.0</v>
      </c>
      <c r="E30" s="105"/>
      <c r="F30" s="106" t="str">
        <f>VLOOKUP(E30,FIGURAS!$A$1:$C$340,2,FALSE)</f>
        <v>#N/A</v>
      </c>
      <c r="G30" s="107" t="str">
        <f>VLOOKUP(E30,FIGURAS!$A$1:$C$340,3,FALSE)</f>
        <v>#N/A</v>
      </c>
      <c r="H30" s="35">
        <v>1.0</v>
      </c>
      <c r="J30" s="108"/>
      <c r="K30" s="25"/>
      <c r="L30" s="109">
        <f t="shared" ref="L30:O30" si="5">D30</f>
        <v>1</v>
      </c>
      <c r="M30" s="110" t="str">
        <f t="shared" si="5"/>
        <v/>
      </c>
      <c r="N30" s="110" t="str">
        <f t="shared" si="5"/>
        <v>#N/A</v>
      </c>
      <c r="O30" s="110" t="str">
        <f t="shared" si="5"/>
        <v>#N/A</v>
      </c>
      <c r="P30" s="111"/>
      <c r="Q30" s="111"/>
      <c r="R30" s="111"/>
      <c r="S30" s="112"/>
      <c r="T30" s="38">
        <f t="shared" ref="T30:T42" si="7">IF(S30="Si",1,0)</f>
        <v>0</v>
      </c>
      <c r="U30" s="1"/>
      <c r="W30" s="1"/>
      <c r="X30" s="1"/>
      <c r="Y30" s="1"/>
      <c r="Z30" s="1"/>
      <c r="AA30" s="1"/>
    </row>
    <row r="31" ht="30.75" customHeight="1">
      <c r="A31" s="102"/>
      <c r="B31" s="102"/>
      <c r="C31" s="113"/>
      <c r="D31" s="44">
        <v>2.0</v>
      </c>
      <c r="E31" s="63"/>
      <c r="F31" s="114" t="str">
        <f>VLOOKUP(E31,FIGURAS!$A$1:$C$340,2,FALSE)</f>
        <v>#N/A</v>
      </c>
      <c r="G31" s="115" t="str">
        <f>VLOOKUP(E31,FIGURAS!$A$1:$C$340,3,FALSE)</f>
        <v>#N/A</v>
      </c>
      <c r="H31" s="35">
        <v>1.0</v>
      </c>
      <c r="J31" s="108"/>
      <c r="K31" s="25"/>
      <c r="L31" s="109">
        <f t="shared" ref="L31:O31" si="6">D31</f>
        <v>2</v>
      </c>
      <c r="M31" s="110" t="str">
        <f t="shared" si="6"/>
        <v/>
      </c>
      <c r="N31" s="110" t="str">
        <f t="shared" si="6"/>
        <v>#N/A</v>
      </c>
      <c r="O31" s="110" t="str">
        <f t="shared" si="6"/>
        <v>#N/A</v>
      </c>
      <c r="P31" s="111"/>
      <c r="Q31" s="111"/>
      <c r="R31" s="111"/>
      <c r="S31" s="112"/>
      <c r="T31" s="38">
        <f t="shared" si="7"/>
        <v>0</v>
      </c>
      <c r="U31" s="1"/>
      <c r="W31" s="1"/>
      <c r="X31" s="1"/>
      <c r="Y31" s="1"/>
      <c r="Z31" s="1"/>
      <c r="AA31" s="1"/>
    </row>
    <row r="32" ht="30.75" customHeight="1">
      <c r="A32" s="102"/>
      <c r="B32" s="102"/>
      <c r="C32" s="113"/>
      <c r="D32" s="44">
        <v>3.0</v>
      </c>
      <c r="E32" s="63"/>
      <c r="F32" s="114" t="str">
        <f>VLOOKUP(E32,FIGURAS!$A$1:$C$340,2,FALSE)</f>
        <v>#N/A</v>
      </c>
      <c r="G32" s="115" t="str">
        <f>VLOOKUP(E32,FIGURAS!$A$1:$C$340,3,FALSE)</f>
        <v>#N/A</v>
      </c>
      <c r="H32" s="35">
        <v>1.0</v>
      </c>
      <c r="J32" s="108"/>
      <c r="K32" s="25"/>
      <c r="L32" s="109">
        <f t="shared" ref="L32:O32" si="8">D32</f>
        <v>3</v>
      </c>
      <c r="M32" s="110" t="str">
        <f t="shared" si="8"/>
        <v/>
      </c>
      <c r="N32" s="110" t="str">
        <f t="shared" si="8"/>
        <v>#N/A</v>
      </c>
      <c r="O32" s="110" t="str">
        <f t="shared" si="8"/>
        <v>#N/A</v>
      </c>
      <c r="P32" s="111"/>
      <c r="Q32" s="111"/>
      <c r="R32" s="111"/>
      <c r="S32" s="112"/>
      <c r="T32" s="38">
        <f t="shared" si="7"/>
        <v>0</v>
      </c>
      <c r="U32" s="1"/>
      <c r="W32" s="1"/>
      <c r="X32" s="1"/>
      <c r="Y32" s="1"/>
      <c r="Z32" s="1"/>
      <c r="AA32" s="1"/>
    </row>
    <row r="33" ht="30.75" customHeight="1">
      <c r="A33" s="102"/>
      <c r="B33" s="102"/>
      <c r="C33" s="113"/>
      <c r="D33" s="44">
        <v>4.0</v>
      </c>
      <c r="E33" s="63"/>
      <c r="F33" s="114" t="str">
        <f>VLOOKUP(E33,FIGURAS!$A$1:$C$340,2,FALSE)</f>
        <v>#N/A</v>
      </c>
      <c r="G33" s="115" t="str">
        <f>VLOOKUP(E33,FIGURAS!$A$1:$C$340,3,FALSE)</f>
        <v>#N/A</v>
      </c>
      <c r="H33" s="35">
        <v>1.0</v>
      </c>
      <c r="J33" s="108"/>
      <c r="K33" s="25"/>
      <c r="L33" s="109">
        <f t="shared" ref="L33:O33" si="9">D33</f>
        <v>4</v>
      </c>
      <c r="M33" s="110" t="str">
        <f t="shared" si="9"/>
        <v/>
      </c>
      <c r="N33" s="110" t="str">
        <f t="shared" si="9"/>
        <v>#N/A</v>
      </c>
      <c r="O33" s="110" t="str">
        <f t="shared" si="9"/>
        <v>#N/A</v>
      </c>
      <c r="P33" s="111"/>
      <c r="Q33" s="111"/>
      <c r="R33" s="111"/>
      <c r="S33" s="112"/>
      <c r="T33" s="38">
        <f t="shared" si="7"/>
        <v>0</v>
      </c>
      <c r="U33" s="1"/>
      <c r="W33" s="1"/>
      <c r="X33" s="1"/>
      <c r="Y33" s="1"/>
      <c r="Z33" s="1"/>
      <c r="AA33" s="1"/>
    </row>
    <row r="34" ht="30.75" customHeight="1">
      <c r="A34" s="102"/>
      <c r="B34" s="102"/>
      <c r="C34" s="113"/>
      <c r="D34" s="44">
        <v>5.0</v>
      </c>
      <c r="E34" s="63"/>
      <c r="F34" s="114" t="str">
        <f>VLOOKUP(E34,FIGURAS!$A$1:$C$340,2,FALSE)</f>
        <v>#N/A</v>
      </c>
      <c r="G34" s="115" t="str">
        <f>VLOOKUP(E34,FIGURAS!$A$1:$C$340,3,FALSE)</f>
        <v>#N/A</v>
      </c>
      <c r="H34" s="35">
        <v>1.0</v>
      </c>
      <c r="J34" s="108"/>
      <c r="K34" s="25"/>
      <c r="L34" s="109">
        <f t="shared" ref="L34:O34" si="10">D34</f>
        <v>5</v>
      </c>
      <c r="M34" s="110" t="str">
        <f t="shared" si="10"/>
        <v/>
      </c>
      <c r="N34" s="110" t="str">
        <f t="shared" si="10"/>
        <v>#N/A</v>
      </c>
      <c r="O34" s="110" t="str">
        <f t="shared" si="10"/>
        <v>#N/A</v>
      </c>
      <c r="P34" s="111"/>
      <c r="Q34" s="111"/>
      <c r="R34" s="111"/>
      <c r="S34" s="112"/>
      <c r="T34" s="38">
        <f t="shared" si="7"/>
        <v>0</v>
      </c>
      <c r="U34" s="1"/>
      <c r="W34" s="1"/>
      <c r="X34" s="1"/>
      <c r="Y34" s="1"/>
      <c r="Z34" s="1"/>
      <c r="AA34" s="1"/>
    </row>
    <row r="35" ht="30.75" customHeight="1">
      <c r="A35" s="102"/>
      <c r="B35" s="102"/>
      <c r="C35" s="113"/>
      <c r="D35" s="44">
        <v>6.0</v>
      </c>
      <c r="E35" s="63"/>
      <c r="F35" s="114" t="str">
        <f>VLOOKUP(E35,FIGURAS!$A$1:$C$340,2,FALSE)</f>
        <v>#N/A</v>
      </c>
      <c r="G35" s="115" t="str">
        <f>VLOOKUP(E35,FIGURAS!$A$1:$C$340,3,FALSE)</f>
        <v>#N/A</v>
      </c>
      <c r="H35" s="35">
        <v>1.0</v>
      </c>
      <c r="J35" s="108"/>
      <c r="K35" s="25"/>
      <c r="L35" s="109">
        <f t="shared" ref="L35:O35" si="11">D35</f>
        <v>6</v>
      </c>
      <c r="M35" s="110" t="str">
        <f t="shared" si="11"/>
        <v/>
      </c>
      <c r="N35" s="110" t="str">
        <f t="shared" si="11"/>
        <v>#N/A</v>
      </c>
      <c r="O35" s="110" t="str">
        <f t="shared" si="11"/>
        <v>#N/A</v>
      </c>
      <c r="P35" s="111"/>
      <c r="Q35" s="111"/>
      <c r="R35" s="111"/>
      <c r="S35" s="112"/>
      <c r="T35" s="38">
        <f t="shared" si="7"/>
        <v>0</v>
      </c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13"/>
      <c r="D36" s="44">
        <v>7.0</v>
      </c>
      <c r="E36" s="63"/>
      <c r="F36" s="114" t="str">
        <f>VLOOKUP(E36,FIGURAS!$A$1:$C$340,2,FALSE)</f>
        <v>#N/A</v>
      </c>
      <c r="G36" s="115" t="str">
        <f>VLOOKUP(E36,FIGURAS!$A$1:$C$340,3,FALSE)</f>
        <v>#N/A</v>
      </c>
      <c r="H36" s="35">
        <v>1.0</v>
      </c>
      <c r="J36" s="108"/>
      <c r="K36" s="25"/>
      <c r="L36" s="109">
        <f t="shared" ref="L36:O36" si="12">D36</f>
        <v>7</v>
      </c>
      <c r="M36" s="110" t="str">
        <f t="shared" si="12"/>
        <v/>
      </c>
      <c r="N36" s="110" t="str">
        <f t="shared" si="12"/>
        <v>#N/A</v>
      </c>
      <c r="O36" s="110" t="str">
        <f t="shared" si="12"/>
        <v>#N/A</v>
      </c>
      <c r="P36" s="111"/>
      <c r="Q36" s="111"/>
      <c r="R36" s="111"/>
      <c r="S36" s="112"/>
      <c r="T36" s="38">
        <f t="shared" si="7"/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8.0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13">D37</f>
        <v>8</v>
      </c>
      <c r="M37" s="110" t="str">
        <f t="shared" si="13"/>
        <v/>
      </c>
      <c r="N37" s="110" t="str">
        <f t="shared" si="13"/>
        <v>#N/A</v>
      </c>
      <c r="O37" s="110" t="str">
        <f t="shared" si="13"/>
        <v>#N/A</v>
      </c>
      <c r="P37" s="111"/>
      <c r="Q37" s="111"/>
      <c r="R37" s="111"/>
      <c r="S37" s="112"/>
      <c r="T37" s="38">
        <f t="shared" si="7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9.0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14">D38</f>
        <v>9</v>
      </c>
      <c r="M38" s="110" t="str">
        <f t="shared" si="14"/>
        <v/>
      </c>
      <c r="N38" s="110" t="str">
        <f t="shared" si="14"/>
        <v>#N/A</v>
      </c>
      <c r="O38" s="110" t="str">
        <f t="shared" si="14"/>
        <v>#N/A</v>
      </c>
      <c r="P38" s="111"/>
      <c r="Q38" s="111"/>
      <c r="R38" s="111"/>
      <c r="S38" s="112"/>
      <c r="T38" s="38">
        <f t="shared" si="7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10.0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15">D39</f>
        <v>10</v>
      </c>
      <c r="M39" s="110" t="str">
        <f t="shared" si="15"/>
        <v/>
      </c>
      <c r="N39" s="110" t="str">
        <f t="shared" si="15"/>
        <v>#N/A</v>
      </c>
      <c r="O39" s="110" t="str">
        <f t="shared" si="15"/>
        <v>#N/A</v>
      </c>
      <c r="P39" s="111"/>
      <c r="Q39" s="111"/>
      <c r="R39" s="111"/>
      <c r="S39" s="112"/>
      <c r="T39" s="38">
        <f t="shared" si="7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11.0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16">D40</f>
        <v>11</v>
      </c>
      <c r="M40" s="110" t="str">
        <f t="shared" si="16"/>
        <v/>
      </c>
      <c r="N40" s="110" t="str">
        <f t="shared" si="16"/>
        <v>#N/A</v>
      </c>
      <c r="O40" s="110" t="str">
        <f t="shared" si="16"/>
        <v>#N/A</v>
      </c>
      <c r="P40" s="111"/>
      <c r="Q40" s="111"/>
      <c r="R40" s="111"/>
      <c r="S40" s="112"/>
      <c r="T40" s="38">
        <f t="shared" si="7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6"/>
      <c r="D41" s="117">
        <v>12.0</v>
      </c>
      <c r="E41" s="118"/>
      <c r="F41" s="119" t="str">
        <f>VLOOKUP(E41,FIGURAS!$A$1:$C$340,2,FALSE)</f>
        <v>#N/A</v>
      </c>
      <c r="G41" s="120" t="str">
        <f>VLOOKUP(E41,FIGURAS!$A$1:$C$340,3,FALSE)</f>
        <v>#N/A</v>
      </c>
      <c r="H41" s="35">
        <v>1.0</v>
      </c>
      <c r="J41" s="108"/>
      <c r="K41" s="25"/>
      <c r="L41" s="121">
        <f t="shared" ref="L41:O41" si="17">D41</f>
        <v>12</v>
      </c>
      <c r="M41" s="122" t="str">
        <f t="shared" si="17"/>
        <v/>
      </c>
      <c r="N41" s="122" t="str">
        <f t="shared" si="17"/>
        <v>#N/A</v>
      </c>
      <c r="O41" s="122" t="str">
        <f t="shared" si="17"/>
        <v>#N/A</v>
      </c>
      <c r="P41" s="123"/>
      <c r="Q41" s="123"/>
      <c r="R41" s="123"/>
      <c r="S41" s="124"/>
      <c r="T41" s="38">
        <f t="shared" si="7"/>
        <v>0</v>
      </c>
      <c r="U41" s="1"/>
      <c r="W41" s="1"/>
      <c r="X41" s="1"/>
      <c r="Y41" s="1"/>
      <c r="Z41" s="1"/>
      <c r="AA41" s="1"/>
    </row>
    <row r="42" ht="15.75" customHeight="1">
      <c r="A42" s="36"/>
      <c r="B42" s="36"/>
      <c r="C42" s="1"/>
      <c r="D42" s="1"/>
      <c r="E42" s="1"/>
      <c r="F42" s="1"/>
      <c r="G42" s="1"/>
      <c r="H42" s="35"/>
      <c r="J42" s="36"/>
      <c r="K42" s="1"/>
      <c r="L42" s="1"/>
      <c r="M42" s="37"/>
      <c r="N42" s="37"/>
      <c r="O42" s="77"/>
      <c r="P42" s="37"/>
      <c r="Q42" s="37"/>
      <c r="R42" s="37"/>
      <c r="S42" s="37"/>
      <c r="T42" s="38">
        <f t="shared" si="7"/>
        <v>0</v>
      </c>
      <c r="U42" s="1"/>
      <c r="V42" s="1"/>
      <c r="W42" s="1"/>
      <c r="X42" s="1"/>
      <c r="Y42" s="1"/>
      <c r="Z42" s="1"/>
      <c r="AA42" s="1"/>
    </row>
    <row r="43" ht="15.75" customHeight="1">
      <c r="A43" s="108"/>
      <c r="B43" s="108"/>
      <c r="H43" s="35"/>
      <c r="J43" s="36"/>
      <c r="K43" s="1"/>
      <c r="M43" s="37"/>
      <c r="N43" s="37"/>
      <c r="O43" s="42"/>
      <c r="P43" s="42"/>
      <c r="Q43" s="42"/>
      <c r="R43" s="42"/>
      <c r="S43" s="42"/>
      <c r="T43" s="66"/>
      <c r="V43" s="1"/>
      <c r="W43" s="1"/>
      <c r="X43" s="1"/>
      <c r="Y43" s="1"/>
      <c r="Z43" s="1"/>
      <c r="AA43" s="1"/>
    </row>
    <row r="44" ht="15.75" customHeight="1">
      <c r="A44" s="108"/>
      <c r="B44" s="108"/>
      <c r="H44" s="35"/>
      <c r="J44" s="36"/>
      <c r="K44" s="1"/>
      <c r="M44" s="125" t="s">
        <v>23</v>
      </c>
      <c r="N44" s="125"/>
      <c r="O44" s="125"/>
      <c r="P44" s="125"/>
      <c r="Q44" s="125"/>
      <c r="R44" s="125"/>
      <c r="S44" s="125"/>
      <c r="T44" s="66"/>
      <c r="V44" s="1"/>
      <c r="W44" s="1"/>
      <c r="X44" s="1"/>
      <c r="Y44" s="1"/>
      <c r="Z44" s="1"/>
      <c r="AA44" s="1"/>
    </row>
    <row r="45" ht="15.75" customHeight="1">
      <c r="A45" s="108"/>
      <c r="B45" s="108"/>
      <c r="H45" s="35"/>
      <c r="J45" s="36"/>
      <c r="K45" s="1"/>
      <c r="M45" s="126"/>
      <c r="N45" s="126"/>
      <c r="O45" s="126"/>
      <c r="P45" s="126"/>
      <c r="Q45" s="126"/>
      <c r="R45" s="126"/>
      <c r="S45" s="126"/>
      <c r="T45" s="66"/>
      <c r="V45" s="1"/>
      <c r="W45" s="1"/>
      <c r="X45" s="1"/>
      <c r="Y45" s="1"/>
      <c r="Z45" s="1"/>
      <c r="AA45" s="1"/>
    </row>
    <row r="46" ht="15.75" customHeight="1">
      <c r="A46" s="36"/>
      <c r="B46" s="36"/>
      <c r="C46" s="1"/>
      <c r="D46" s="1"/>
      <c r="E46" s="1"/>
      <c r="F46" s="1"/>
      <c r="G46" s="1"/>
      <c r="H46" s="35"/>
      <c r="I46" s="1"/>
      <c r="J46" s="36"/>
      <c r="K46" s="1"/>
      <c r="L46" s="1"/>
      <c r="M46" s="126"/>
      <c r="N46" s="126"/>
      <c r="O46" s="126"/>
      <c r="P46" s="126"/>
      <c r="Q46" s="126"/>
      <c r="R46" s="126"/>
      <c r="S46" s="126"/>
      <c r="T46" s="66"/>
      <c r="V46" s="1"/>
      <c r="W46" s="1"/>
      <c r="X46" s="1"/>
      <c r="Y46" s="1"/>
      <c r="Z46" s="1"/>
      <c r="AA46" s="1"/>
    </row>
    <row r="47" ht="15.75" customHeight="1">
      <c r="A47" s="108"/>
      <c r="B47" s="108"/>
      <c r="H47" s="35"/>
      <c r="J47" s="36"/>
      <c r="K47" s="1"/>
      <c r="M47" s="37"/>
      <c r="N47" s="37"/>
      <c r="O47" s="37"/>
      <c r="P47" s="37"/>
      <c r="Q47" s="127" t="s">
        <v>24</v>
      </c>
      <c r="R47" s="126"/>
      <c r="S47" s="126"/>
      <c r="T47" s="66"/>
      <c r="V47" s="1"/>
      <c r="W47" s="1"/>
      <c r="X47" s="1"/>
      <c r="Y47" s="1"/>
      <c r="Z47" s="1"/>
      <c r="AA47" s="1"/>
    </row>
    <row r="48" ht="15.75" customHeight="1">
      <c r="A48" s="108"/>
      <c r="B48" s="108"/>
      <c r="H48" s="35"/>
      <c r="J48" s="36"/>
      <c r="K48" s="1"/>
      <c r="M48" s="128" t="s">
        <v>25</v>
      </c>
      <c r="N48" s="37"/>
      <c r="O48" s="37"/>
      <c r="P48" s="37"/>
      <c r="Q48" s="127" t="s">
        <v>26</v>
      </c>
      <c r="R48" s="126"/>
      <c r="S48" s="126"/>
      <c r="T48" s="66"/>
      <c r="V48" s="1"/>
      <c r="W48" s="1"/>
      <c r="X48" s="1"/>
      <c r="Y48" s="1"/>
      <c r="Z48" s="1"/>
      <c r="AA48" s="1"/>
    </row>
    <row r="49" ht="15.75" customHeight="1">
      <c r="A49" s="108"/>
      <c r="B49" s="108"/>
      <c r="H49" s="35"/>
      <c r="J49" s="36"/>
      <c r="K49" s="1"/>
      <c r="M49" s="37"/>
      <c r="N49" s="37"/>
      <c r="O49" s="37"/>
      <c r="P49" s="37"/>
      <c r="Q49" s="127" t="s">
        <v>27</v>
      </c>
      <c r="R49" s="126"/>
      <c r="S49" s="126"/>
      <c r="T49" s="38"/>
      <c r="U49" s="1"/>
      <c r="V49" s="1"/>
      <c r="W49" s="1"/>
      <c r="X49" s="1"/>
      <c r="Y49" s="1"/>
      <c r="Z49" s="1"/>
      <c r="AA49" s="1"/>
    </row>
    <row r="50" ht="15.75" customHeight="1">
      <c r="A50" s="108"/>
      <c r="B50" s="108"/>
      <c r="H50" s="35"/>
      <c r="J50" s="36"/>
      <c r="K50" s="1"/>
      <c r="M50" s="37"/>
      <c r="N50" s="37"/>
      <c r="O50" s="37"/>
      <c r="P50" s="37"/>
      <c r="Q50" s="129"/>
      <c r="R50" s="129"/>
      <c r="S50" s="129"/>
      <c r="T50" s="38"/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37"/>
      <c r="P51" s="37"/>
      <c r="Q51" s="127" t="s">
        <v>28</v>
      </c>
      <c r="R51" s="129"/>
      <c r="S51" s="129"/>
      <c r="T51" s="38"/>
      <c r="U51" s="1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"/>
      <c r="N52" s="1"/>
      <c r="O52" s="1"/>
      <c r="P52" s="1"/>
      <c r="Q52" s="1"/>
      <c r="R52" s="1"/>
      <c r="S52" s="1"/>
      <c r="T52" s="130"/>
      <c r="U52" s="1"/>
      <c r="V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I53" s="1"/>
      <c r="J53" s="36"/>
      <c r="K53" s="1"/>
      <c r="L53" s="1"/>
      <c r="M53" s="1"/>
      <c r="N53" s="1"/>
      <c r="O53" s="1"/>
      <c r="P53" s="1"/>
      <c r="Q53" s="1"/>
      <c r="R53" s="1"/>
      <c r="S53" s="1"/>
      <c r="T53" s="131"/>
      <c r="U53" s="1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"/>
      <c r="N54" s="1"/>
      <c r="O54" s="1"/>
      <c r="P54" s="1"/>
      <c r="Q54" s="1"/>
      <c r="R54" s="1"/>
      <c r="S54" s="1"/>
      <c r="T54" s="131"/>
      <c r="U54" s="1"/>
      <c r="V54" s="1"/>
      <c r="W54" s="1"/>
      <c r="X54" s="1"/>
      <c r="Y54" s="1"/>
      <c r="Z54" s="1"/>
      <c r="AA54" s="1"/>
    </row>
    <row r="55" ht="15.75" customHeight="1">
      <c r="A55" s="36"/>
      <c r="B55" s="36"/>
      <c r="C55" s="1"/>
      <c r="D55" s="1"/>
      <c r="E55" s="1"/>
      <c r="F55" s="1"/>
      <c r="G55" s="1"/>
      <c r="H55" s="35"/>
      <c r="I55" s="1"/>
      <c r="J55" s="36"/>
      <c r="K55" s="1"/>
      <c r="L55" s="1"/>
      <c r="M55" s="1"/>
      <c r="N55" s="1"/>
      <c r="O55" s="1"/>
      <c r="P55" s="1"/>
      <c r="Q55" s="1"/>
      <c r="R55" s="1"/>
      <c r="S55" s="1"/>
      <c r="T55" s="131"/>
      <c r="U55" s="1"/>
      <c r="V55" s="1"/>
      <c r="W55" s="1"/>
      <c r="X55" s="1"/>
      <c r="Y55" s="1"/>
      <c r="Z55" s="1"/>
      <c r="AA55" s="1"/>
    </row>
    <row r="56" ht="15.75" customHeight="1">
      <c r="A56" s="36"/>
      <c r="B56" s="36"/>
      <c r="C56" s="1"/>
      <c r="D56" s="1"/>
      <c r="E56" s="1"/>
      <c r="F56" s="1"/>
      <c r="G56" s="1"/>
      <c r="H56" s="35"/>
      <c r="I56" s="1"/>
      <c r="J56" s="36"/>
      <c r="K56" s="1"/>
      <c r="L56" s="1"/>
      <c r="M56" s="1"/>
      <c r="N56" s="1"/>
      <c r="O56" s="1"/>
      <c r="P56" s="1"/>
      <c r="Q56" s="1"/>
      <c r="R56" s="1"/>
      <c r="S56" s="1"/>
      <c r="T56" s="131"/>
      <c r="U56" s="1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"/>
      <c r="N57" s="1"/>
      <c r="O57" s="1"/>
      <c r="P57" s="1"/>
      <c r="Q57" s="1"/>
      <c r="R57" s="1"/>
      <c r="S57" s="1"/>
      <c r="T57" s="131"/>
      <c r="U57" s="1"/>
      <c r="V57" s="1"/>
      <c r="W57" s="1"/>
      <c r="X57" s="1"/>
      <c r="Y57" s="1"/>
      <c r="Z57" s="1"/>
      <c r="AA57" s="1"/>
    </row>
    <row r="58" ht="15.75" customHeight="1">
      <c r="A58" s="36"/>
      <c r="B58" s="36"/>
      <c r="C58" s="1"/>
      <c r="D58" s="1"/>
      <c r="E58" s="1"/>
      <c r="F58" s="1"/>
      <c r="G58" s="1"/>
      <c r="H58" s="35"/>
      <c r="I58" s="1"/>
      <c r="J58" s="36"/>
      <c r="K58" s="1"/>
      <c r="L58" s="1"/>
      <c r="M58" s="1"/>
      <c r="N58" s="1"/>
      <c r="O58" s="1"/>
      <c r="P58" s="1"/>
      <c r="Q58" s="1"/>
      <c r="R58" s="1"/>
      <c r="S58" s="1"/>
      <c r="T58" s="131"/>
      <c r="U58" s="1"/>
      <c r="V58" s="1"/>
      <c r="W58" s="1"/>
      <c r="X58" s="1"/>
      <c r="Y58" s="1"/>
      <c r="Z58" s="1"/>
      <c r="AA58" s="1"/>
    </row>
    <row r="59" ht="15.75" customHeight="1">
      <c r="A59" s="36"/>
      <c r="B59" s="36"/>
      <c r="C59" s="1"/>
      <c r="D59" s="1"/>
      <c r="E59" s="1"/>
      <c r="F59" s="1"/>
      <c r="G59" s="1"/>
      <c r="H59" s="35"/>
      <c r="I59" s="1"/>
      <c r="J59" s="36"/>
      <c r="K59" s="1"/>
      <c r="L59" s="1"/>
      <c r="M59" s="1"/>
      <c r="N59" s="1"/>
      <c r="O59" s="1"/>
      <c r="P59" s="1"/>
      <c r="Q59" s="1"/>
      <c r="R59" s="1"/>
      <c r="S59" s="1"/>
      <c r="T59" s="131"/>
      <c r="U59" s="1"/>
      <c r="V59" s="1"/>
      <c r="W59" s="1"/>
      <c r="X59" s="1"/>
      <c r="Y59" s="1"/>
      <c r="Z59" s="1"/>
      <c r="AA59" s="1"/>
    </row>
    <row r="60" ht="15.75" customHeight="1">
      <c r="A60" s="36"/>
      <c r="B60" s="36"/>
      <c r="C60" s="1"/>
      <c r="D60" s="1"/>
      <c r="E60" s="1"/>
      <c r="F60" s="1"/>
      <c r="G60" s="1"/>
      <c r="H60" s="35"/>
      <c r="I60" s="1"/>
      <c r="J60" s="36"/>
      <c r="K60" s="1"/>
      <c r="L60" s="1"/>
      <c r="M60" s="1"/>
      <c r="N60" s="1"/>
      <c r="O60" s="1"/>
      <c r="P60" s="1"/>
      <c r="Q60" s="1"/>
      <c r="R60" s="1"/>
      <c r="S60" s="1"/>
      <c r="T60" s="131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</sheetData>
  <mergeCells count="15">
    <mergeCell ref="M15:N15"/>
    <mergeCell ref="M21:N21"/>
    <mergeCell ref="P22:R22"/>
    <mergeCell ref="P23:R23"/>
    <mergeCell ref="P24:R24"/>
    <mergeCell ref="P28:S28"/>
    <mergeCell ref="D29:E29"/>
    <mergeCell ref="C30:C41"/>
    <mergeCell ref="E4:F4"/>
    <mergeCell ref="M4:N4"/>
    <mergeCell ref="E5:F5"/>
    <mergeCell ref="M5:N5"/>
    <mergeCell ref="E6:F6"/>
    <mergeCell ref="M6:N6"/>
    <mergeCell ref="E15:F15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0:G41">
    <cfRule type="containsText" dxfId="1" priority="3" operator="containsText" text="Básico">
      <formula>NOT(ISERROR(SEARCH(("Básico"),(G30))))</formula>
    </cfRule>
  </conditionalFormatting>
  <conditionalFormatting sqref="G30:G41">
    <cfRule type="containsText" dxfId="2" priority="4" operator="containsText" text="Intermedio">
      <formula>NOT(ISERROR(SEARCH(("Intermedio"),(G30))))</formula>
    </cfRule>
  </conditionalFormatting>
  <conditionalFormatting sqref="G30:G41">
    <cfRule type="containsText" dxfId="2" priority="5" operator="containsText" text="Avanzado">
      <formula>NOT(ISERROR(SEARCH(("Avanzado"),(G30))))</formula>
    </cfRule>
  </conditionalFormatting>
  <conditionalFormatting sqref="F30:F41">
    <cfRule type="containsBlanks" dxfId="3" priority="6">
      <formula>LEN(TRIM(F30))=0</formula>
    </cfRule>
  </conditionalFormatting>
  <conditionalFormatting sqref="O30:O41">
    <cfRule type="containsText" dxfId="2" priority="7" operator="containsText" text="Avanzado">
      <formula>NOT(ISERROR(SEARCH(("Avanzado"),(O30))))</formula>
    </cfRule>
  </conditionalFormatting>
  <conditionalFormatting sqref="O30:O41">
    <cfRule type="containsText" dxfId="2" priority="8" operator="containsText" text="Intermedio">
      <formula>NOT(ISERROR(SEARCH(("Intermedio"),(O30))))</formula>
    </cfRule>
  </conditionalFormatting>
  <conditionalFormatting sqref="O30:O41">
    <cfRule type="containsText" dxfId="1" priority="9" operator="containsText" text="Básico">
      <formula>NOT(ISERROR(SEARCH(("Básico"),(O30))))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N18">
    <cfRule type="cellIs" dxfId="4" priority="11" operator="lessThan">
      <formula>6</formula>
    </cfRule>
  </conditionalFormatting>
  <conditionalFormatting sqref="N18">
    <cfRule type="cellIs" dxfId="5" priority="12" operator="greaterThanOrEqual">
      <formula>6</formula>
    </cfRule>
  </conditionalFormatting>
  <conditionalFormatting sqref="F18">
    <cfRule type="cellIs" dxfId="4" priority="13" operator="lessThan">
      <formula>6</formula>
    </cfRule>
  </conditionalFormatting>
  <conditionalFormatting sqref="S24">
    <cfRule type="cellIs" dxfId="4" priority="14" operator="greaterThan">
      <formula>10</formula>
    </cfRule>
  </conditionalFormatting>
  <conditionalFormatting sqref="S22">
    <cfRule type="cellIs" dxfId="4" priority="15" operator="lessThan">
      <formula>1</formula>
    </cfRule>
  </conditionalFormatting>
  <conditionalFormatting sqref="F18">
    <cfRule type="cellIs" dxfId="5" priority="16" operator="greaterThanOrEqual">
      <formula>6</formula>
    </cfRule>
  </conditionalFormatting>
  <conditionalFormatting sqref="S23">
    <cfRule type="cellIs" dxfId="4" priority="17" operator="greaterThan">
      <formula>120</formula>
    </cfRule>
  </conditionalFormatting>
  <conditionalFormatting sqref="S24">
    <cfRule type="cellIs" dxfId="5" priority="18" operator="lessThanOrEqual">
      <formula>10</formula>
    </cfRule>
  </conditionalFormatting>
  <conditionalFormatting sqref="S23">
    <cfRule type="cellIs" dxfId="5" priority="19" operator="lessThanOrEqual">
      <formula>120</formula>
    </cfRule>
  </conditionalFormatting>
  <conditionalFormatting sqref="S22">
    <cfRule type="cellIs" dxfId="5" priority="20" operator="greaterThanOrEqual">
      <formula>1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0:S41">
      <formula1>"No,Si,No realizado"</formula1>
    </dataValidation>
    <dataValidation type="list" allowBlank="1" showErrorMessage="1" sqref="E30:E41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67</v>
      </c>
      <c r="G6" s="44"/>
      <c r="H6" s="35"/>
      <c r="I6" s="44"/>
      <c r="J6" s="36"/>
      <c r="K6" s="1"/>
      <c r="M6" s="43" t="str">
        <f t="shared" si="1"/>
        <v>(NIVEL INTERMEDIO)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">
        <v>5</v>
      </c>
      <c r="N8" s="52"/>
      <c r="O8" s="37"/>
      <c r="P8" s="48" t="s">
        <v>36</v>
      </c>
      <c r="Q8" s="49"/>
      <c r="R8" s="56">
        <v>46083.0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>E9</f>
        <v/>
      </c>
      <c r="O9" s="37"/>
      <c r="P9" s="58" t="s">
        <v>37</v>
      </c>
      <c r="Q9" s="59"/>
      <c r="R9" s="60">
        <v>3.0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">
        <v>9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>E12</f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2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2"/>
        <v>Infantil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3.0</v>
      </c>
      <c r="G18" s="1"/>
      <c r="H18" s="35"/>
      <c r="I18" s="37"/>
      <c r="J18" s="36"/>
      <c r="K18" s="1"/>
      <c r="L18" s="1"/>
      <c r="M18" s="69" t="s">
        <v>70</v>
      </c>
      <c r="N18" s="70">
        <v>3.0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1" t="s">
        <v>44</v>
      </c>
      <c r="F19" s="72">
        <f>COUNTA($E$36:$E$49)</f>
        <v>0</v>
      </c>
      <c r="G19" s="1"/>
      <c r="H19" s="35"/>
      <c r="I19" s="37"/>
      <c r="J19" s="36"/>
      <c r="K19" s="1"/>
      <c r="L19" s="1"/>
      <c r="M19" s="133" t="s">
        <v>44</v>
      </c>
      <c r="N19" s="134">
        <f>COUNTA($E$36:$E$49)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75" t="s">
        <v>71</v>
      </c>
      <c r="F20" s="135">
        <f>SUMIF($G$36:$G$49,"intermedio",$H$36:$H$49)+SUMIF($G$36:$G$49,"avanzado",$H$36:$H$49)</f>
        <v>0</v>
      </c>
      <c r="G20" s="1"/>
      <c r="H20" s="35"/>
      <c r="I20" s="37"/>
      <c r="J20" s="36"/>
      <c r="K20" s="1"/>
      <c r="L20" s="1"/>
      <c r="M20" s="136" t="s">
        <v>72</v>
      </c>
      <c r="N20" s="134">
        <f>SUMIF($G$36:$G$49,"intermedio",$H$36:$H$49)+SUMIF($G$36:$G$49,"avanzado",$H$36:$H$49)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75" t="s">
        <v>73</v>
      </c>
      <c r="F21" s="76">
        <f t="array" ref="F21">SUM(N(ISNUMBER(F28:F32) * (F28:F32&gt;0)))</f>
        <v>0</v>
      </c>
      <c r="G21" s="1"/>
      <c r="H21" s="35"/>
      <c r="I21" s="37"/>
      <c r="J21" s="36"/>
      <c r="K21" s="1"/>
      <c r="L21" s="1"/>
      <c r="M21" s="136" t="s">
        <v>74</v>
      </c>
      <c r="N21" s="134">
        <f t="array" ref="N21">SUM(N(ISNUMBER(N28:N32) * (N28:N32&gt;0)))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 ht="11.25" customHeight="1">
      <c r="A22" s="33"/>
      <c r="B22" s="33"/>
      <c r="C22" s="34"/>
      <c r="E22" s="37"/>
      <c r="F22" s="37"/>
      <c r="G22" s="1"/>
      <c r="H22" s="35"/>
      <c r="I22" s="37"/>
      <c r="J22" s="36"/>
      <c r="K22" s="1"/>
      <c r="L22" s="1"/>
      <c r="M22" s="37"/>
      <c r="N22" s="37"/>
      <c r="O22" s="42"/>
      <c r="P22" s="37"/>
      <c r="Q22" s="42"/>
      <c r="R22" s="42"/>
      <c r="S22" s="42"/>
      <c r="T22" s="66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/>
      <c r="E23" s="137" t="s">
        <v>75</v>
      </c>
      <c r="F23" s="83"/>
      <c r="G23" s="1"/>
      <c r="H23" s="35"/>
      <c r="I23" s="37"/>
      <c r="J23" s="36"/>
      <c r="K23" s="1"/>
      <c r="L23" s="1"/>
      <c r="M23" s="82" t="s">
        <v>76</v>
      </c>
      <c r="N23" s="83"/>
      <c r="O23" s="42"/>
      <c r="P23" s="37"/>
      <c r="Q23" s="42"/>
      <c r="R23" s="79"/>
      <c r="S23" s="79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8" t="s">
        <v>77</v>
      </c>
      <c r="F24" s="85">
        <f>SUMIF($G$36:$G$49,"BÁSICO",$H$36:$H$49)</f>
        <v>0</v>
      </c>
      <c r="G24" s="1"/>
      <c r="H24" s="35"/>
      <c r="I24" s="37"/>
      <c r="J24" s="36"/>
      <c r="K24" s="1"/>
      <c r="L24" s="1"/>
      <c r="M24" s="139" t="s">
        <v>77</v>
      </c>
      <c r="N24" s="86">
        <f>SUMIF($O$36:$O$49,"BÁSICO",$T$36:$T$49)</f>
        <v>0</v>
      </c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78</v>
      </c>
      <c r="F25" s="85">
        <f>SUMIF($G$36:$G$49,"intermedio",$H$36:$H$49)+ SUMIF($G$36:$G$49,"avanzado",$H$36:$H$49)</f>
        <v>0</v>
      </c>
      <c r="G25" s="1"/>
      <c r="H25" s="35"/>
      <c r="I25" s="37"/>
      <c r="J25" s="36"/>
      <c r="K25" s="1"/>
      <c r="L25" s="1"/>
      <c r="M25" s="139" t="s">
        <v>78</v>
      </c>
      <c r="N25" s="86">
        <f>SUMIF($O$36:$O$49,"intermedio",$T$36:$T$49) + SUMIF($O$36:$O$49,"avanzado",$T$36:$T$49)</f>
        <v>0</v>
      </c>
      <c r="O25" s="42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3"/>
      <c r="E26" s="77"/>
      <c r="F26" s="78"/>
      <c r="G26" s="1"/>
      <c r="H26" s="35"/>
      <c r="I26" s="77"/>
      <c r="J26" s="36"/>
      <c r="K26" s="36"/>
      <c r="L26" s="1"/>
      <c r="M26" s="77"/>
      <c r="N26" s="37"/>
      <c r="O26" s="42"/>
      <c r="P26" s="77"/>
      <c r="Q26" s="42"/>
      <c r="R26" s="79"/>
      <c r="S26" s="79"/>
      <c r="T26" s="80"/>
      <c r="U26" s="36"/>
      <c r="V26" s="36"/>
      <c r="W26" s="36"/>
      <c r="X26" s="36"/>
      <c r="Y26" s="36"/>
      <c r="Z26" s="36"/>
      <c r="AA26" s="36"/>
    </row>
    <row r="27">
      <c r="A27" s="33"/>
      <c r="B27" s="33"/>
      <c r="C27" s="34"/>
      <c r="E27" s="82" t="s">
        <v>79</v>
      </c>
      <c r="F27" s="83"/>
      <c r="G27" s="1"/>
      <c r="H27" s="35"/>
      <c r="I27" s="37"/>
      <c r="J27" s="36"/>
      <c r="K27" s="1"/>
      <c r="L27" s="1"/>
      <c r="M27" s="82" t="s">
        <v>80</v>
      </c>
      <c r="N27" s="83"/>
      <c r="O27" s="42"/>
      <c r="P27" s="37"/>
      <c r="Q27" s="37"/>
      <c r="R27" s="79"/>
      <c r="S27" s="79"/>
      <c r="T27" s="38"/>
      <c r="U27" s="1"/>
      <c r="V27" s="1"/>
      <c r="W27" s="1"/>
      <c r="X27" s="1"/>
      <c r="Y27" s="1"/>
      <c r="Z27" s="1"/>
      <c r="AA27" s="1"/>
    </row>
    <row r="28">
      <c r="A28" s="33"/>
      <c r="B28" s="33"/>
      <c r="C28" s="34"/>
      <c r="E28" s="84" t="s">
        <v>50</v>
      </c>
      <c r="F28" s="85">
        <f>COUNTIFS(F36:F48,"SENTADOS",G36:G48,"Intermedio")
+COUNTIFS(F36:F48,"SENTADOS",G36:G48,"Avanzado")</f>
        <v>0</v>
      </c>
      <c r="G28" s="1"/>
      <c r="H28" s="35"/>
      <c r="I28" s="37"/>
      <c r="J28" s="36"/>
      <c r="K28" s="1"/>
      <c r="L28" s="1"/>
      <c r="M28" s="84" t="s">
        <v>50</v>
      </c>
      <c r="N28" s="86">
        <f>COUNTIFS(N36:N49,"SENTADOS",O36:O49,"Intermedio",S36:S49,"Si")
+COUNTIFS(N36:N49,"SENTADOS",O36:O49,"Avanzado",S36:S49,"Si")</f>
        <v>0</v>
      </c>
      <c r="O28" s="42"/>
      <c r="P28" s="37"/>
      <c r="Q28" s="42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140" t="str">
        <f t="shared" ref="C29:C30" si="3">IF(COUNTIFS(F36:F48,"SENTADAS",G36:G48,"Intermedio")
+COUNTIFS(F36:F48,"SENTADAS",G36:G48,"Avanzado")&gt;0,"X","")</f>
        <v/>
      </c>
      <c r="E29" s="84" t="s">
        <v>52</v>
      </c>
      <c r="F29" s="85">
        <f>COUNTIFS(F36:F48,"SALTOS",G36:G48,"Intermedio")
+COUNTIFS(F36:F48,"SALTOS",G36:G48,"Avanzado")</f>
        <v>0</v>
      </c>
      <c r="G29" s="1"/>
      <c r="H29" s="35"/>
      <c r="I29" s="37"/>
      <c r="J29" s="36"/>
      <c r="K29" s="1"/>
      <c r="L29" s="1"/>
      <c r="M29" s="84" t="s">
        <v>52</v>
      </c>
      <c r="N29" s="86">
        <f>COUNTIFS(N36:N49,"SALTOS",O36:O49,"Intermedio",S36:S49,"Si")
+COUNTIFS(N36:N49,"SALTOS",O36:O49,"Avanzado",S36:S49,"Si")</f>
        <v>0</v>
      </c>
      <c r="O29" s="37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140" t="str">
        <f t="shared" si="3"/>
        <v/>
      </c>
      <c r="E30" s="84" t="s">
        <v>54</v>
      </c>
      <c r="F30" s="85">
        <f>COUNTIFS(F36:F48,"LINEALES",G36:G48,"Intermedio")
+COUNTIFS(F36:F48,"LINEALES",G36:G48,"Avanzado")</f>
        <v>0</v>
      </c>
      <c r="G30" s="1"/>
      <c r="H30" s="35"/>
      <c r="I30" s="37"/>
      <c r="J30" s="36"/>
      <c r="K30" s="1"/>
      <c r="L30" s="1"/>
      <c r="M30" s="84" t="s">
        <v>54</v>
      </c>
      <c r="N30" s="86">
        <f>COUNTIFS(N36:N49,"LINEALES",O36:O49,"Intermedio",S36:S49,"Si")
+COUNTIFS(N36:N49,"LINEALES",O36:O49,"Avanzado",S36:S49,"Si")</f>
        <v>0</v>
      </c>
      <c r="O30" s="37"/>
      <c r="P30" s="87" t="s">
        <v>82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 ht="15.75" customHeight="1">
      <c r="A31" s="33"/>
      <c r="B31" s="33"/>
      <c r="C31" s="34"/>
      <c r="E31" s="84" t="s">
        <v>56</v>
      </c>
      <c r="F31" s="85">
        <f>COUNTIFS(F36:F48,"GIROS",G36:G48,"Intermedio")
+COUNTIFS(F36:F48,"GIROS",G36:G48,"Avanzado")</f>
        <v>0</v>
      </c>
      <c r="G31" s="1"/>
      <c r="H31" s="35"/>
      <c r="I31" s="37"/>
      <c r="J31" s="36"/>
      <c r="K31" s="1"/>
      <c r="L31" s="1"/>
      <c r="M31" s="84" t="s">
        <v>56</v>
      </c>
      <c r="N31" s="86">
        <f>COUNTIFS(N36:N49,"GIROS",O36:O49,"Intermedio",S36:S49,"Si")
+COUNTIFS(N36:N49,"GIROS",O36:O49,"Avanzado",S36:S49,"Si")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57</v>
      </c>
      <c r="F32" s="85">
        <f>COUNTIFS(F36:F48,"ELASTICIDAD",G36:G48,"Intermedio")
+COUNTIFS(F36:F48,"ELASTICIDAD",G36:G48,"Avanzado")</f>
        <v>0</v>
      </c>
      <c r="G32" s="1"/>
      <c r="H32" s="35"/>
      <c r="I32" s="37"/>
      <c r="J32" s="36"/>
      <c r="K32" s="1"/>
      <c r="L32" s="1"/>
      <c r="M32" s="84" t="s">
        <v>57</v>
      </c>
      <c r="N32" s="86">
        <f>COUNTIFS(N36:N49,"ELASTICIDAD",O36:O49,"Intermedio",S36:S49,"Si")
+COUNTIFS(N36:N49,"ELASTICIDAD",O36:O49,"Avanzado",S36:S49,"Si")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D33" s="34"/>
      <c r="E33" s="34"/>
      <c r="F33" s="34"/>
      <c r="G33" s="34"/>
      <c r="H33" s="35"/>
      <c r="I33" s="34"/>
      <c r="J33" s="36"/>
      <c r="K33" s="1"/>
      <c r="L33" s="34"/>
      <c r="M33" s="37"/>
      <c r="N33" s="37"/>
      <c r="O33" s="37"/>
      <c r="P33" s="37"/>
      <c r="Q33" s="42"/>
      <c r="R33" s="42"/>
      <c r="S33" s="37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63"/>
      <c r="F34" s="63"/>
      <c r="G34" s="63"/>
      <c r="H34" s="35"/>
      <c r="I34" s="34"/>
      <c r="J34" s="36"/>
      <c r="K34" s="1"/>
      <c r="L34" s="34"/>
      <c r="M34" s="37"/>
      <c r="N34" s="37"/>
      <c r="O34" s="37"/>
      <c r="P34" s="92" t="s">
        <v>58</v>
      </c>
      <c r="Q34" s="93"/>
      <c r="R34" s="93"/>
      <c r="S34" s="94"/>
      <c r="T34" s="38"/>
      <c r="U34" s="1"/>
      <c r="V34" s="1"/>
      <c r="W34" s="1"/>
      <c r="X34" s="1"/>
      <c r="Y34" s="1"/>
      <c r="Z34" s="1"/>
      <c r="AA34" s="1"/>
    </row>
    <row r="35" ht="25.5" customHeight="1">
      <c r="A35" s="33"/>
      <c r="B35" s="33"/>
      <c r="C35" s="34"/>
      <c r="D35" s="95" t="s">
        <v>59</v>
      </c>
      <c r="E35" s="93"/>
      <c r="F35" s="96" t="s">
        <v>60</v>
      </c>
      <c r="G35" s="97" t="s">
        <v>61</v>
      </c>
      <c r="H35" s="35"/>
      <c r="J35" s="36"/>
      <c r="K35" s="1"/>
      <c r="L35" s="98"/>
      <c r="M35" s="99" t="s">
        <v>59</v>
      </c>
      <c r="N35" s="99" t="s">
        <v>60</v>
      </c>
      <c r="O35" s="99" t="s">
        <v>61</v>
      </c>
      <c r="P35" s="100" t="s">
        <v>62</v>
      </c>
      <c r="Q35" s="100" t="s">
        <v>63</v>
      </c>
      <c r="R35" s="100" t="s">
        <v>64</v>
      </c>
      <c r="S35" s="101" t="s">
        <v>65</v>
      </c>
      <c r="T35" s="38"/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43" t="s">
        <v>85</v>
      </c>
      <c r="D36" s="104">
        <v>1.0</v>
      </c>
      <c r="E36" s="105"/>
      <c r="F36" s="106" t="str">
        <f>VLOOKUP(E36,FIGURAS!$A$1:$C$340,2,FALSE)</f>
        <v>#N/A</v>
      </c>
      <c r="G36" s="107" t="str">
        <f>VLOOKUP(E36,FIGURAS!$A$1:$C$340,3,FALSE)</f>
        <v>#N/A</v>
      </c>
      <c r="H36" s="35">
        <v>1.0</v>
      </c>
      <c r="J36" s="108"/>
      <c r="K36" s="25"/>
      <c r="L36" s="109">
        <f t="shared" ref="L36:O36" si="4">D36</f>
        <v>1</v>
      </c>
      <c r="M36" s="110" t="str">
        <f t="shared" si="4"/>
        <v/>
      </c>
      <c r="N36" s="110" t="str">
        <f t="shared" si="4"/>
        <v>#N/A</v>
      </c>
      <c r="O36" s="110" t="str">
        <f t="shared" si="4"/>
        <v>#N/A</v>
      </c>
      <c r="P36" s="111"/>
      <c r="Q36" s="111"/>
      <c r="R36" s="111"/>
      <c r="S36" s="112"/>
      <c r="T36" s="38">
        <f t="shared" ref="T36:T50" si="6">IF(S36="Si",1,0)</f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2.0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5">D37</f>
        <v>2</v>
      </c>
      <c r="M37" s="110" t="str">
        <f t="shared" si="5"/>
        <v/>
      </c>
      <c r="N37" s="110" t="str">
        <f t="shared" si="5"/>
        <v>#N/A</v>
      </c>
      <c r="O37" s="110" t="str">
        <f t="shared" si="5"/>
        <v>#N/A</v>
      </c>
      <c r="P37" s="111"/>
      <c r="Q37" s="111"/>
      <c r="R37" s="111"/>
      <c r="S37" s="112"/>
      <c r="T37" s="38">
        <f t="shared" si="6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3.0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7">D38</f>
        <v>3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6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4.0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8">D39</f>
        <v>4</v>
      </c>
      <c r="M39" s="110" t="str">
        <f t="shared" si="8"/>
        <v/>
      </c>
      <c r="N39" s="110" t="str">
        <f t="shared" si="8"/>
        <v>#N/A</v>
      </c>
      <c r="O39" s="110" t="str">
        <f t="shared" si="8"/>
        <v>#N/A</v>
      </c>
      <c r="P39" s="111"/>
      <c r="Q39" s="111"/>
      <c r="R39" s="111"/>
      <c r="S39" s="112"/>
      <c r="T39" s="38">
        <f t="shared" si="6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5.0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9">D40</f>
        <v>5</v>
      </c>
      <c r="M40" s="110" t="str">
        <f t="shared" si="9"/>
        <v/>
      </c>
      <c r="N40" s="110" t="str">
        <f t="shared" si="9"/>
        <v>#N/A</v>
      </c>
      <c r="O40" s="110" t="str">
        <f t="shared" si="9"/>
        <v>#N/A</v>
      </c>
      <c r="P40" s="111"/>
      <c r="Q40" s="111"/>
      <c r="R40" s="111"/>
      <c r="S40" s="112"/>
      <c r="T40" s="38">
        <f t="shared" si="6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6.0</v>
      </c>
      <c r="E41" s="63"/>
      <c r="F41" s="114" t="str">
        <f>VLOOKUP(E41,FIGURAS!$A$1:$C$340,2,FALSE)</f>
        <v>#N/A</v>
      </c>
      <c r="G41" s="115" t="str">
        <f>VLOOKUP(E41,FIGURAS!$A$1:$C$340,3,FALSE)</f>
        <v>#N/A</v>
      </c>
      <c r="H41" s="35">
        <v>1.0</v>
      </c>
      <c r="J41" s="108"/>
      <c r="K41" s="25"/>
      <c r="L41" s="109">
        <f t="shared" ref="L41:O41" si="10">D41</f>
        <v>6</v>
      </c>
      <c r="M41" s="110" t="str">
        <f t="shared" si="10"/>
        <v/>
      </c>
      <c r="N41" s="110" t="str">
        <f t="shared" si="10"/>
        <v>#N/A</v>
      </c>
      <c r="O41" s="110" t="str">
        <f t="shared" si="10"/>
        <v>#N/A</v>
      </c>
      <c r="P41" s="111"/>
      <c r="Q41" s="111"/>
      <c r="R41" s="111"/>
      <c r="S41" s="112"/>
      <c r="T41" s="38">
        <f t="shared" si="6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7.0</v>
      </c>
      <c r="E42" s="63"/>
      <c r="F42" s="114" t="str">
        <f>VLOOKUP(E42,FIGURAS!$A$1:$C$340,2,FALSE)</f>
        <v>#N/A</v>
      </c>
      <c r="G42" s="115" t="str">
        <f>VLOOKUP(E42,FIGURAS!$A$1:$C$340,3,FALSE)</f>
        <v>#N/A</v>
      </c>
      <c r="H42" s="35">
        <v>1.0</v>
      </c>
      <c r="J42" s="108"/>
      <c r="K42" s="25"/>
      <c r="L42" s="109">
        <f t="shared" ref="L42:O42" si="11">D42</f>
        <v>7</v>
      </c>
      <c r="M42" s="110" t="str">
        <f t="shared" si="11"/>
        <v/>
      </c>
      <c r="N42" s="110" t="str">
        <f t="shared" si="11"/>
        <v>#N/A</v>
      </c>
      <c r="O42" s="110" t="str">
        <f t="shared" si="11"/>
        <v>#N/A</v>
      </c>
      <c r="P42" s="111"/>
      <c r="Q42" s="111"/>
      <c r="R42" s="111"/>
      <c r="S42" s="112"/>
      <c r="T42" s="38">
        <f t="shared" si="6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8.0</v>
      </c>
      <c r="E43" s="63"/>
      <c r="F43" s="114" t="str">
        <f>VLOOKUP(E43,FIGURAS!$A$1:$C$340,2,FALSE)</f>
        <v>#N/A</v>
      </c>
      <c r="G43" s="115" t="str">
        <f>VLOOKUP(E43,FIGURAS!$A$1:$C$340,3,FALSE)</f>
        <v>#N/A</v>
      </c>
      <c r="H43" s="35">
        <v>1.0</v>
      </c>
      <c r="J43" s="108"/>
      <c r="K43" s="25"/>
      <c r="L43" s="109">
        <f t="shared" ref="L43:O43" si="12">D43</f>
        <v>8</v>
      </c>
      <c r="M43" s="110" t="str">
        <f t="shared" si="12"/>
        <v/>
      </c>
      <c r="N43" s="110" t="str">
        <f t="shared" si="12"/>
        <v>#N/A</v>
      </c>
      <c r="O43" s="110" t="str">
        <f t="shared" si="12"/>
        <v>#N/A</v>
      </c>
      <c r="P43" s="111"/>
      <c r="Q43" s="111"/>
      <c r="R43" s="111"/>
      <c r="S43" s="112"/>
      <c r="T43" s="38">
        <f t="shared" si="6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9.0</v>
      </c>
      <c r="E44" s="63"/>
      <c r="F44" s="114" t="str">
        <f>VLOOKUP(E44,FIGURAS!$A$1:$C$340,2,FALSE)</f>
        <v>#N/A</v>
      </c>
      <c r="G44" s="115" t="str">
        <f>VLOOKUP(E44,FIGURAS!$A$1:$C$340,3,FALSE)</f>
        <v>#N/A</v>
      </c>
      <c r="H44" s="35">
        <v>1.0</v>
      </c>
      <c r="J44" s="108"/>
      <c r="K44" s="25"/>
      <c r="L44" s="109">
        <f t="shared" ref="L44:O44" si="13">D44</f>
        <v>9</v>
      </c>
      <c r="M44" s="110" t="str">
        <f t="shared" si="13"/>
        <v/>
      </c>
      <c r="N44" s="110" t="str">
        <f t="shared" si="13"/>
        <v>#N/A</v>
      </c>
      <c r="O44" s="110" t="str">
        <f t="shared" si="13"/>
        <v>#N/A</v>
      </c>
      <c r="P44" s="111"/>
      <c r="Q44" s="111"/>
      <c r="R44" s="111"/>
      <c r="S44" s="112"/>
      <c r="T44" s="38">
        <f t="shared" si="6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10.0</v>
      </c>
      <c r="E45" s="63"/>
      <c r="F45" s="114" t="str">
        <f>VLOOKUP(E45,FIGURAS!$A$1:$C$340,2,FALSE)</f>
        <v>#N/A</v>
      </c>
      <c r="G45" s="115" t="str">
        <f>VLOOKUP(E45,FIGURAS!$A$1:$C$340,3,FALSE)</f>
        <v>#N/A</v>
      </c>
      <c r="H45" s="35">
        <v>1.0</v>
      </c>
      <c r="J45" s="108"/>
      <c r="K45" s="25"/>
      <c r="L45" s="109">
        <f t="shared" ref="L45:O45" si="14">D45</f>
        <v>10</v>
      </c>
      <c r="M45" s="110" t="str">
        <f t="shared" si="14"/>
        <v/>
      </c>
      <c r="N45" s="110" t="str">
        <f t="shared" si="14"/>
        <v>#N/A</v>
      </c>
      <c r="O45" s="110" t="str">
        <f t="shared" si="14"/>
        <v>#N/A</v>
      </c>
      <c r="P45" s="111"/>
      <c r="Q45" s="111"/>
      <c r="R45" s="111"/>
      <c r="S45" s="112"/>
      <c r="T45" s="38">
        <f t="shared" si="6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11.0</v>
      </c>
      <c r="E46" s="63"/>
      <c r="F46" s="114" t="str">
        <f>VLOOKUP(E46,FIGURAS!$A$1:$C$340,2,FALSE)</f>
        <v>#N/A</v>
      </c>
      <c r="G46" s="115" t="str">
        <f>VLOOKUP(E46,FIGURAS!$A$1:$C$340,3,FALSE)</f>
        <v>#N/A</v>
      </c>
      <c r="H46" s="35">
        <v>1.0</v>
      </c>
      <c r="J46" s="108"/>
      <c r="K46" s="25"/>
      <c r="L46" s="109">
        <f t="shared" ref="L46:O46" si="15">D46</f>
        <v>11</v>
      </c>
      <c r="M46" s="110" t="str">
        <f t="shared" si="15"/>
        <v/>
      </c>
      <c r="N46" s="110" t="str">
        <f t="shared" si="15"/>
        <v>#N/A</v>
      </c>
      <c r="O46" s="110" t="str">
        <f t="shared" si="15"/>
        <v>#N/A</v>
      </c>
      <c r="P46" s="111"/>
      <c r="Q46" s="111"/>
      <c r="R46" s="111"/>
      <c r="S46" s="112"/>
      <c r="T46" s="38">
        <f t="shared" si="6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12.0</v>
      </c>
      <c r="E47" s="63"/>
      <c r="F47" s="114" t="str">
        <f>VLOOKUP(E47,FIGURAS!$A$1:$C$340,2,FALSE)</f>
        <v>#N/A</v>
      </c>
      <c r="G47" s="115" t="str">
        <f>VLOOKUP(E47,FIGURAS!$A$1:$C$340,3,FALSE)</f>
        <v>#N/A</v>
      </c>
      <c r="H47" s="35">
        <v>1.0</v>
      </c>
      <c r="J47" s="108"/>
      <c r="K47" s="25"/>
      <c r="L47" s="109">
        <f t="shared" ref="L47:O47" si="16">D47</f>
        <v>12</v>
      </c>
      <c r="M47" s="110" t="str">
        <f t="shared" si="16"/>
        <v/>
      </c>
      <c r="N47" s="110" t="str">
        <f t="shared" si="16"/>
        <v>#N/A</v>
      </c>
      <c r="O47" s="110" t="str">
        <f t="shared" si="16"/>
        <v>#N/A</v>
      </c>
      <c r="P47" s="111"/>
      <c r="Q47" s="111"/>
      <c r="R47" s="111"/>
      <c r="S47" s="112"/>
      <c r="T47" s="38">
        <f t="shared" si="6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13.0</v>
      </c>
      <c r="E48" s="63"/>
      <c r="F48" s="114" t="str">
        <f>VLOOKUP(E48,FIGURAS!$A$1:$C$340,2,FALSE)</f>
        <v>#N/A</v>
      </c>
      <c r="G48" s="115" t="str">
        <f>VLOOKUP(E48,FIGURAS!$A$1:$C$340,3,FALSE)</f>
        <v>#N/A</v>
      </c>
      <c r="H48" s="35">
        <v>1.0</v>
      </c>
      <c r="J48" s="108"/>
      <c r="K48" s="25"/>
      <c r="L48" s="109">
        <f t="shared" ref="L48:O48" si="17">D48</f>
        <v>13</v>
      </c>
      <c r="M48" s="110" t="str">
        <f t="shared" si="17"/>
        <v/>
      </c>
      <c r="N48" s="110" t="str">
        <f t="shared" si="17"/>
        <v>#N/A</v>
      </c>
      <c r="O48" s="110" t="str">
        <f t="shared" si="17"/>
        <v>#N/A</v>
      </c>
      <c r="P48" s="111"/>
      <c r="Q48" s="111"/>
      <c r="R48" s="111"/>
      <c r="S48" s="112"/>
      <c r="T48" s="38">
        <f t="shared" si="6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6"/>
      <c r="D49" s="117">
        <v>14.0</v>
      </c>
      <c r="E49" s="118"/>
      <c r="F49" s="119" t="str">
        <f>VLOOKUP(E49,FIGURAS!$A$1:$C$340,2,FALSE)</f>
        <v>#N/A</v>
      </c>
      <c r="G49" s="120" t="str">
        <f>VLOOKUP(E49,FIGURAS!$A$1:$C$340,3,FALSE)</f>
        <v>#N/A</v>
      </c>
      <c r="H49" s="35">
        <v>1.0</v>
      </c>
      <c r="J49" s="108"/>
      <c r="K49" s="25"/>
      <c r="L49" s="121">
        <f t="shared" ref="L49:O49" si="18">D49</f>
        <v>14</v>
      </c>
      <c r="M49" s="122" t="str">
        <f t="shared" si="18"/>
        <v/>
      </c>
      <c r="N49" s="122" t="str">
        <f t="shared" si="18"/>
        <v>#N/A</v>
      </c>
      <c r="O49" s="122" t="str">
        <f t="shared" si="18"/>
        <v>#N/A</v>
      </c>
      <c r="P49" s="123"/>
      <c r="Q49" s="123"/>
      <c r="R49" s="123"/>
      <c r="S49" s="124"/>
      <c r="T49" s="38">
        <f t="shared" si="6"/>
        <v>0</v>
      </c>
      <c r="U49" s="1"/>
      <c r="W49" s="1"/>
      <c r="X49" s="1"/>
      <c r="Y49" s="1"/>
      <c r="Z49" s="1"/>
      <c r="AA49" s="1"/>
    </row>
    <row r="50" ht="15.75" customHeight="1">
      <c r="A50" s="36"/>
      <c r="B50" s="36"/>
      <c r="C50" s="1"/>
      <c r="D50" s="1"/>
      <c r="E50" s="1"/>
      <c r="F50" s="1"/>
      <c r="G50" s="1"/>
      <c r="H50" s="35"/>
      <c r="J50" s="36"/>
      <c r="K50" s="1"/>
      <c r="L50" s="1"/>
      <c r="M50" s="37"/>
      <c r="N50" s="37"/>
      <c r="O50" s="77"/>
      <c r="P50" s="37"/>
      <c r="Q50" s="37"/>
      <c r="R50" s="37"/>
      <c r="S50" s="37"/>
      <c r="T50" s="38">
        <f t="shared" si="6"/>
        <v>0</v>
      </c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42"/>
      <c r="P51" s="42"/>
      <c r="Q51" s="42"/>
      <c r="R51" s="42"/>
      <c r="S51" s="42"/>
      <c r="T51" s="66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25" t="s">
        <v>23</v>
      </c>
      <c r="N52" s="125"/>
      <c r="O52" s="125"/>
      <c r="P52" s="125"/>
      <c r="Q52" s="125"/>
      <c r="R52" s="125"/>
      <c r="S52" s="125"/>
      <c r="T52" s="66"/>
      <c r="V52" s="1"/>
      <c r="W52" s="1"/>
      <c r="X52" s="1"/>
      <c r="Y52" s="1"/>
      <c r="Z52" s="1"/>
      <c r="AA52" s="1"/>
    </row>
    <row r="53" ht="15.75" customHeight="1">
      <c r="A53" s="108"/>
      <c r="B53" s="108"/>
      <c r="H53" s="35"/>
      <c r="J53" s="36"/>
      <c r="K53" s="1"/>
      <c r="M53" s="126"/>
      <c r="N53" s="126"/>
      <c r="O53" s="126"/>
      <c r="P53" s="126"/>
      <c r="Q53" s="126"/>
      <c r="R53" s="126"/>
      <c r="S53" s="126"/>
      <c r="T53" s="66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26"/>
      <c r="N54" s="126"/>
      <c r="O54" s="126"/>
      <c r="P54" s="126"/>
      <c r="Q54" s="126"/>
      <c r="R54" s="126"/>
      <c r="S54" s="126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37"/>
      <c r="N55" s="37"/>
      <c r="O55" s="37"/>
      <c r="P55" s="37"/>
      <c r="Q55" s="127" t="s">
        <v>24</v>
      </c>
      <c r="R55" s="126"/>
      <c r="S55" s="126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8" t="s">
        <v>25</v>
      </c>
      <c r="N56" s="37"/>
      <c r="O56" s="37"/>
      <c r="P56" s="37"/>
      <c r="Q56" s="127" t="s">
        <v>26</v>
      </c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108"/>
      <c r="B57" s="108"/>
      <c r="H57" s="35"/>
      <c r="J57" s="36"/>
      <c r="K57" s="1"/>
      <c r="M57" s="37"/>
      <c r="N57" s="37"/>
      <c r="O57" s="37"/>
      <c r="P57" s="37"/>
      <c r="Q57" s="127" t="s">
        <v>27</v>
      </c>
      <c r="R57" s="126"/>
      <c r="S57" s="126"/>
      <c r="T57" s="38"/>
      <c r="U57" s="1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9"/>
      <c r="R58" s="129"/>
      <c r="S58" s="129"/>
      <c r="T58" s="38"/>
      <c r="U58" s="1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37"/>
      <c r="N59" s="37"/>
      <c r="O59" s="37"/>
      <c r="P59" s="37"/>
      <c r="Q59" s="127" t="s">
        <v>28</v>
      </c>
      <c r="R59" s="129"/>
      <c r="S59" s="129"/>
      <c r="T59" s="38"/>
      <c r="U59" s="1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1"/>
      <c r="N60" s="1"/>
      <c r="O60" s="1"/>
      <c r="P60" s="1"/>
      <c r="Q60" s="1"/>
      <c r="R60" s="1"/>
      <c r="S60" s="1"/>
      <c r="T60" s="130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</sheetData>
  <mergeCells count="23">
    <mergeCell ref="E9:F9"/>
    <mergeCell ref="E12:F12"/>
    <mergeCell ref="E15:F15"/>
    <mergeCell ref="E23:F23"/>
    <mergeCell ref="E27:F27"/>
    <mergeCell ref="D35:E35"/>
    <mergeCell ref="C36:C49"/>
    <mergeCell ref="E4:F4"/>
    <mergeCell ref="M4:N4"/>
    <mergeCell ref="E5:F5"/>
    <mergeCell ref="M5:N5"/>
    <mergeCell ref="E6:F6"/>
    <mergeCell ref="M6:N6"/>
    <mergeCell ref="M9:N9"/>
    <mergeCell ref="P32:R32"/>
    <mergeCell ref="P34:S34"/>
    <mergeCell ref="M12:N12"/>
    <mergeCell ref="M15:N15"/>
    <mergeCell ref="M23:N23"/>
    <mergeCell ref="M27:N27"/>
    <mergeCell ref="P29:R29"/>
    <mergeCell ref="P30:R30"/>
    <mergeCell ref="P31:R31"/>
  </mergeCells>
  <conditionalFormatting sqref="E9:F9 M9:N9">
    <cfRule type="containsBlanks" dxfId="0" priority="1">
      <formula>LEN(TRIM(E9))=0</formula>
    </cfRule>
  </conditionalFormatting>
  <conditionalFormatting sqref="E12:F12 E15 M12:N12 M15">
    <cfRule type="containsBlanks" dxfId="0" priority="2">
      <formula>LEN(TRIM(E12))=0</formula>
    </cfRule>
  </conditionalFormatting>
  <conditionalFormatting sqref="G36:G49">
    <cfRule type="containsText" dxfId="1" priority="3" operator="containsText" text="Básico">
      <formula>NOT(ISERROR(SEARCH(("Básico"),(G36))))</formula>
    </cfRule>
  </conditionalFormatting>
  <conditionalFormatting sqref="G36:G49">
    <cfRule type="containsText" dxfId="2" priority="4" operator="containsText" text="Intermedio">
      <formula>NOT(ISERROR(SEARCH(("Intermedio"),(G36))))</formula>
    </cfRule>
  </conditionalFormatting>
  <conditionalFormatting sqref="G36:G49">
    <cfRule type="containsText" dxfId="2" priority="5" operator="containsText" text="Avanzado">
      <formula>NOT(ISERROR(SEARCH(("Avanzado"),(G36))))</formula>
    </cfRule>
  </conditionalFormatting>
  <conditionalFormatting sqref="F36:F49">
    <cfRule type="containsBlanks" dxfId="3" priority="6">
      <formula>LEN(TRIM(F36))=0</formula>
    </cfRule>
  </conditionalFormatting>
  <conditionalFormatting sqref="O36:O49">
    <cfRule type="containsText" dxfId="2" priority="7" operator="containsText" text="Avanzado">
      <formula>NOT(ISERROR(SEARCH(("Avanzado"),(O36))))</formula>
    </cfRule>
  </conditionalFormatting>
  <conditionalFormatting sqref="O36:O49">
    <cfRule type="containsText" dxfId="2" priority="8" operator="containsText" text="Intermedio">
      <formula>NOT(ISERROR(SEARCH(("Intermedio"),(O36))))</formula>
    </cfRule>
  </conditionalFormatting>
  <conditionalFormatting sqref="O36:O49">
    <cfRule type="containsText" dxfId="1" priority="9" operator="containsText" text="Básico">
      <formula>NOT(ISERROR(SEARCH(("Básico"),(O36))))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N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3</formula>
    </cfRule>
  </conditionalFormatting>
  <conditionalFormatting sqref="F21 N21">
    <cfRule type="cellIs" dxfId="5" priority="15" operator="greaterThanOrEqual">
      <formula>3</formula>
    </cfRule>
  </conditionalFormatting>
  <conditionalFormatting sqref="F25 N25">
    <cfRule type="cellIs" dxfId="4" priority="16" operator="lessThan">
      <formula>8</formula>
    </cfRule>
  </conditionalFormatting>
  <conditionalFormatting sqref="S29">
    <cfRule type="cellIs" dxfId="4" priority="17" operator="greaterThan">
      <formula>10</formula>
    </cfRule>
  </conditionalFormatting>
  <conditionalFormatting sqref="S29">
    <cfRule type="cellIs" dxfId="5" priority="18" operator="lessThanOrEqual">
      <formula>10</formula>
    </cfRule>
  </conditionalFormatting>
  <conditionalFormatting sqref="S30">
    <cfRule type="cellIs" dxfId="5" priority="19" operator="greaterThanOrEqual">
      <formula>2</formula>
    </cfRule>
  </conditionalFormatting>
  <conditionalFormatting sqref="S30">
    <cfRule type="cellIs" dxfId="4" priority="20" operator="lessThan">
      <formula>2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">
    <cfRule type="containsText" dxfId="5" priority="23" operator="containsText" text="SI">
      <formula>NOT(ISERROR(SEARCH(("SI"),(S32))))</formula>
    </cfRule>
  </conditionalFormatting>
  <conditionalFormatting sqref="S32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6:S49">
      <formula1>"No,Si,No realizado"</formula1>
    </dataValidation>
    <dataValidation type="list" allowBlank="1" showErrorMessage="1" sqref="E36:E49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86</v>
      </c>
      <c r="G6" s="44"/>
      <c r="H6" s="35"/>
      <c r="I6" s="44"/>
      <c r="J6" s="36"/>
      <c r="K6" s="1"/>
      <c r="M6" s="43" t="str">
        <f t="shared" si="1"/>
        <v>(NIVEL AVANZADO)</v>
      </c>
      <c r="O6" s="37"/>
      <c r="P6" s="48" t="s">
        <v>32</v>
      </c>
      <c r="Q6" s="49"/>
      <c r="R6" s="50">
        <v>8.0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0">
        <v>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 t="shared" si="2"/>
        <v/>
      </c>
      <c r="O9" s="37"/>
      <c r="P9" s="58" t="s">
        <v>37</v>
      </c>
      <c r="Q9" s="59"/>
      <c r="R9" s="60">
        <v>4.0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 t="shared" si="3"/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Infantil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144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4.0</v>
      </c>
      <c r="G18" s="1"/>
      <c r="H18" s="35"/>
      <c r="I18" s="37"/>
      <c r="J18" s="36"/>
      <c r="K18" s="1"/>
      <c r="L18" s="1"/>
      <c r="M18" s="69" t="s">
        <v>70</v>
      </c>
      <c r="N18" s="144">
        <v>4.0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133" t="s">
        <v>44</v>
      </c>
      <c r="F19" s="68">
        <f>COUNTA($E$37:$E$52)</f>
        <v>0</v>
      </c>
      <c r="G19" s="1"/>
      <c r="H19" s="35"/>
      <c r="I19" s="37"/>
      <c r="J19" s="36"/>
      <c r="K19" s="1"/>
      <c r="L19" s="1"/>
      <c r="M19" s="133" t="s">
        <v>44</v>
      </c>
      <c r="N19" s="145">
        <f>COUNTA($E$37:$E$52)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133" t="s">
        <v>87</v>
      </c>
      <c r="F20" s="68">
        <f>SUMIF($G$37:$G$52,"avanzado",$H$37:$H$52)</f>
        <v>0</v>
      </c>
      <c r="G20" s="1"/>
      <c r="H20" s="35"/>
      <c r="I20" s="37"/>
      <c r="J20" s="36"/>
      <c r="K20" s="1"/>
      <c r="L20" s="1"/>
      <c r="M20" s="136" t="s">
        <v>88</v>
      </c>
      <c r="N20" s="145">
        <f>SUMIF($G$37:$G$52,"avanzado",$H$37:$H$52)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133" t="s">
        <v>89</v>
      </c>
      <c r="F21" s="145">
        <f t="array" ref="F21">SUM(N(ISNUMBER(F29:F33) * (F29:F33&gt;0)))</f>
        <v>0</v>
      </c>
      <c r="G21" s="1"/>
      <c r="H21" s="35"/>
      <c r="I21" s="37"/>
      <c r="J21" s="36"/>
      <c r="K21" s="1"/>
      <c r="L21" s="1"/>
      <c r="M21" s="136" t="s">
        <v>90</v>
      </c>
      <c r="N21" s="145">
        <f t="array" ref="N21">SUM(N(ISNUMBER(N29:N33) * (N29:N33&gt;0)))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34"/>
      <c r="F22" s="34"/>
      <c r="G22" s="1"/>
      <c r="H22" s="35"/>
      <c r="I22" s="37"/>
      <c r="J22" s="36"/>
      <c r="K22" s="1"/>
      <c r="L22" s="1"/>
      <c r="O22" s="42"/>
      <c r="T22" s="66"/>
      <c r="U22" s="1"/>
      <c r="V22" s="1"/>
      <c r="W22" s="1"/>
      <c r="X22" s="1"/>
      <c r="Y22" s="1"/>
      <c r="Z22" s="1"/>
      <c r="AA22" s="1"/>
    </row>
    <row r="23" ht="11.25" customHeight="1">
      <c r="A23" s="33"/>
      <c r="B23" s="33"/>
      <c r="C23" s="34"/>
      <c r="E23" s="37"/>
      <c r="F23" s="37"/>
      <c r="G23" s="1"/>
      <c r="H23" s="35"/>
      <c r="I23" s="37"/>
      <c r="J23" s="36"/>
      <c r="K23" s="1"/>
      <c r="L23" s="1"/>
      <c r="M23" s="37"/>
      <c r="N23" s="37"/>
      <c r="O23" s="42"/>
      <c r="P23" s="37"/>
      <c r="Q23" s="42"/>
      <c r="R23" s="42"/>
      <c r="S23" s="42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7" t="s">
        <v>75</v>
      </c>
      <c r="F24" s="83"/>
      <c r="G24" s="1"/>
      <c r="H24" s="35"/>
      <c r="I24" s="37"/>
      <c r="J24" s="36"/>
      <c r="K24" s="1"/>
      <c r="L24" s="1"/>
      <c r="M24" s="82" t="s">
        <v>76</v>
      </c>
      <c r="N24" s="83"/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91</v>
      </c>
      <c r="F25" s="85">
        <f>SUMIF($G$37:$G$50,"BÁSICO",$H$37:$H$52)+ SUMIF($G$37:$G$50,"INTERMEDIO",$H$37:$H$52)</f>
        <v>0</v>
      </c>
      <c r="G25" s="1"/>
      <c r="H25" s="35"/>
      <c r="I25" s="37"/>
      <c r="J25" s="36"/>
      <c r="K25" s="1"/>
      <c r="L25" s="1"/>
      <c r="M25" s="138" t="s">
        <v>91</v>
      </c>
      <c r="N25" s="86">
        <f>SUMIF($O$37:$O$52,"básico",$T$37:$T$52) + SUMIF($O$37:$O$52,"intermedio",$T$37:$T$52)</f>
        <v>0</v>
      </c>
      <c r="O25" s="42"/>
      <c r="P25" s="37"/>
      <c r="Q25" s="42"/>
      <c r="R25" s="79"/>
      <c r="S25" s="79"/>
      <c r="T25" s="66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4"/>
      <c r="E26" s="138" t="s">
        <v>92</v>
      </c>
      <c r="F26" s="85">
        <f> SUMIF($G$37:$G$52,"avanzado",$H$37:$H$52)</f>
        <v>0</v>
      </c>
      <c r="G26" s="1"/>
      <c r="H26" s="35"/>
      <c r="I26" s="37"/>
      <c r="J26" s="36"/>
      <c r="K26" s="1"/>
      <c r="L26" s="1"/>
      <c r="M26" s="138" t="s">
        <v>92</v>
      </c>
      <c r="N26" s="86">
        <f>SUMIF($O$37:$O$52,"avanzado",$T$37:$T$52)</f>
        <v>0</v>
      </c>
      <c r="O26" s="42"/>
      <c r="P26" s="37"/>
      <c r="Q26" s="42"/>
      <c r="R26" s="79"/>
      <c r="S26" s="79"/>
      <c r="T26" s="38"/>
      <c r="U26" s="1"/>
      <c r="V26" s="1"/>
      <c r="W26" s="1"/>
      <c r="X26" s="1"/>
      <c r="Y26" s="1"/>
      <c r="Z26" s="1"/>
      <c r="AA26" s="1"/>
    </row>
    <row r="27">
      <c r="A27" s="33"/>
      <c r="B27" s="33"/>
      <c r="C27" s="33"/>
      <c r="E27" s="77"/>
      <c r="F27" s="78"/>
      <c r="G27" s="1"/>
      <c r="H27" s="35"/>
      <c r="I27" s="77"/>
      <c r="J27" s="36"/>
      <c r="K27" s="36"/>
      <c r="L27" s="1"/>
      <c r="M27" s="77"/>
      <c r="N27" s="37"/>
      <c r="O27" s="42"/>
      <c r="P27" s="77"/>
      <c r="Q27" s="42"/>
      <c r="R27" s="79"/>
      <c r="S27" s="79"/>
      <c r="T27" s="80"/>
      <c r="U27" s="36"/>
      <c r="V27" s="36"/>
      <c r="W27" s="36"/>
      <c r="X27" s="36"/>
      <c r="Y27" s="36"/>
      <c r="Z27" s="36"/>
      <c r="AA27" s="36"/>
    </row>
    <row r="28">
      <c r="A28" s="33"/>
      <c r="B28" s="33"/>
      <c r="C28" s="34"/>
      <c r="E28" s="82" t="s">
        <v>93</v>
      </c>
      <c r="F28" s="83"/>
      <c r="G28" s="1"/>
      <c r="H28" s="35"/>
      <c r="I28" s="37"/>
      <c r="J28" s="36"/>
      <c r="K28" s="1"/>
      <c r="L28" s="1"/>
      <c r="M28" s="82" t="s">
        <v>80</v>
      </c>
      <c r="N28" s="83"/>
      <c r="O28" s="42"/>
      <c r="P28" s="37"/>
      <c r="Q28" s="37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34"/>
      <c r="E29" s="84" t="s">
        <v>50</v>
      </c>
      <c r="F29" s="85">
        <f>COUNTIFS(F37:F52,"SENTADOS",G37:G52,"Avanzado")</f>
        <v>0</v>
      </c>
      <c r="G29" s="1"/>
      <c r="H29" s="35"/>
      <c r="I29" s="37"/>
      <c r="J29" s="36"/>
      <c r="K29" s="1"/>
      <c r="L29" s="1"/>
      <c r="M29" s="84" t="s">
        <v>50</v>
      </c>
      <c r="N29" s="86">
        <f>COUNTIFS(N37:N52,"SENTADOS",O37:O52,"Avanzado",S37:S52,"Si")</f>
        <v>0</v>
      </c>
      <c r="O29" s="42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34" t="str">
        <f t="shared" ref="C30:C31" si="5">IF(COUNTIFS(F37:F49,"SENTADAS",G37:G49,"Intermedio")
+COUNTIFS(F37:F49,"SENTADAS",G37:G49,"Avanzado")&gt;0,"X","")</f>
        <v/>
      </c>
      <c r="E30" s="84" t="s">
        <v>52</v>
      </c>
      <c r="F30" s="85">
        <f>COUNTIFS(F37:F52,"SALTOS",G37:G52,"Avanzado")</f>
        <v>0</v>
      </c>
      <c r="G30" s="1"/>
      <c r="H30" s="35"/>
      <c r="I30" s="37"/>
      <c r="J30" s="36"/>
      <c r="K30" s="1"/>
      <c r="L30" s="1"/>
      <c r="M30" s="84" t="s">
        <v>52</v>
      </c>
      <c r="N30" s="86">
        <f>COUNTIFS(N37:N52,"SALTOS",O37:O52,"Avanzado",S37:S52,"Si")</f>
        <v>0</v>
      </c>
      <c r="O30" s="37"/>
      <c r="P30" s="87" t="s">
        <v>94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>
      <c r="A31" s="33"/>
      <c r="B31" s="33"/>
      <c r="C31" s="34" t="str">
        <f t="shared" si="5"/>
        <v/>
      </c>
      <c r="E31" s="84" t="s">
        <v>54</v>
      </c>
      <c r="F31" s="85">
        <f>COUNTIFS(F37:F52,"LINEALES",G37:G52,"Avanzado")</f>
        <v>0</v>
      </c>
      <c r="G31" s="1"/>
      <c r="H31" s="35"/>
      <c r="I31" s="37"/>
      <c r="J31" s="36"/>
      <c r="K31" s="1"/>
      <c r="L31" s="1"/>
      <c r="M31" s="84" t="s">
        <v>54</v>
      </c>
      <c r="N31" s="86">
        <f>COUNTIFS(N37:N52,"LINEALES",O37:O52,"Avanzado",S37:S52,"Si")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56</v>
      </c>
      <c r="F32" s="85">
        <f>COUNTIFS(F37:F52,"GIROS",G37:G52,"Avanzado")</f>
        <v>0</v>
      </c>
      <c r="G32" s="1"/>
      <c r="H32" s="35"/>
      <c r="I32" s="37"/>
      <c r="J32" s="36"/>
      <c r="K32" s="1"/>
      <c r="L32" s="1"/>
      <c r="M32" s="84" t="s">
        <v>56</v>
      </c>
      <c r="N32" s="86">
        <f>COUNTIFS(N37:N52,"GIROS",O37:O52,"Avanzado",S37:S52,"Si")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E33" s="84" t="s">
        <v>57</v>
      </c>
      <c r="F33" s="85">
        <f>COUNTIFS(F37:F52,"ELASTICIDAD",G37:G52,"Avanzado")</f>
        <v>0</v>
      </c>
      <c r="G33" s="1"/>
      <c r="H33" s="35"/>
      <c r="I33" s="37"/>
      <c r="J33" s="36"/>
      <c r="K33" s="1"/>
      <c r="L33" s="1"/>
      <c r="M33" s="84" t="s">
        <v>57</v>
      </c>
      <c r="N33" s="86">
        <f>COUNTIFS(N37:N52,"ELASTICIDAD",O37:O52,"Avanzado",S37:S52,"Si")</f>
        <v>0</v>
      </c>
      <c r="O33" s="37"/>
      <c r="P33" s="87" t="s">
        <v>95</v>
      </c>
      <c r="Q33" s="88"/>
      <c r="R33" s="83"/>
      <c r="S33" s="89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34"/>
      <c r="F34" s="34"/>
      <c r="G34" s="34"/>
      <c r="H34" s="35"/>
      <c r="I34" s="34"/>
      <c r="J34" s="36"/>
      <c r="K34" s="1"/>
      <c r="L34" s="34"/>
      <c r="M34" s="37"/>
      <c r="N34" s="37"/>
      <c r="O34" s="37"/>
      <c r="P34" s="37"/>
      <c r="Q34" s="42"/>
      <c r="R34" s="42"/>
      <c r="S34" s="37"/>
      <c r="T34" s="38"/>
      <c r="U34" s="1"/>
      <c r="V34" s="1"/>
      <c r="W34" s="1"/>
      <c r="X34" s="1"/>
      <c r="Y34" s="1"/>
      <c r="Z34" s="1"/>
      <c r="AA34" s="1"/>
    </row>
    <row r="35" ht="15.75" customHeight="1">
      <c r="A35" s="33"/>
      <c r="B35" s="33"/>
      <c r="C35" s="34"/>
      <c r="D35" s="34"/>
      <c r="E35" s="63"/>
      <c r="F35" s="63"/>
      <c r="G35" s="63"/>
      <c r="H35" s="35"/>
      <c r="I35" s="34"/>
      <c r="J35" s="36"/>
      <c r="K35" s="1"/>
      <c r="L35" s="34"/>
      <c r="M35" s="37"/>
      <c r="N35" s="37"/>
      <c r="O35" s="37"/>
      <c r="P35" s="92" t="s">
        <v>58</v>
      </c>
      <c r="Q35" s="93"/>
      <c r="R35" s="93"/>
      <c r="S35" s="94"/>
      <c r="T35" s="38"/>
      <c r="U35" s="1"/>
      <c r="V35" s="1"/>
      <c r="W35" s="1"/>
      <c r="X35" s="1"/>
      <c r="Y35" s="1"/>
      <c r="Z35" s="1"/>
      <c r="AA35" s="1"/>
    </row>
    <row r="36" ht="25.5" customHeight="1">
      <c r="A36" s="33"/>
      <c r="B36" s="33"/>
      <c r="C36" s="34"/>
      <c r="D36" s="95" t="s">
        <v>59</v>
      </c>
      <c r="E36" s="93"/>
      <c r="F36" s="96" t="s">
        <v>60</v>
      </c>
      <c r="G36" s="97" t="s">
        <v>61</v>
      </c>
      <c r="H36" s="35"/>
      <c r="J36" s="36"/>
      <c r="K36" s="1"/>
      <c r="L36" s="98"/>
      <c r="M36" s="99" t="s">
        <v>59</v>
      </c>
      <c r="N36" s="99" t="s">
        <v>60</v>
      </c>
      <c r="O36" s="99" t="s">
        <v>61</v>
      </c>
      <c r="P36" s="100" t="s">
        <v>62</v>
      </c>
      <c r="Q36" s="100" t="s">
        <v>63</v>
      </c>
      <c r="R36" s="100" t="s">
        <v>64</v>
      </c>
      <c r="S36" s="101" t="s">
        <v>65</v>
      </c>
      <c r="T36" s="38"/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03" t="s">
        <v>96</v>
      </c>
      <c r="D37" s="104">
        <v>1.0</v>
      </c>
      <c r="E37" s="105"/>
      <c r="F37" s="106" t="str">
        <f>VLOOKUP(E37,FIGURAS!$A$2:$C$360,2,FALSE)</f>
        <v>#N/A</v>
      </c>
      <c r="G37" s="107" t="str">
        <f>VLOOKUP(E37,FIGURAS!$A$2:$C$360,3,FALSE)</f>
        <v>#N/A</v>
      </c>
      <c r="H37" s="35">
        <v>1.0</v>
      </c>
      <c r="J37" s="108"/>
      <c r="K37" s="25"/>
      <c r="L37" s="109">
        <f t="shared" ref="L37:O37" si="6">D37</f>
        <v>1</v>
      </c>
      <c r="M37" s="110" t="str">
        <f t="shared" si="6"/>
        <v/>
      </c>
      <c r="N37" s="110" t="str">
        <f t="shared" si="6"/>
        <v>#N/A</v>
      </c>
      <c r="O37" s="110" t="str">
        <f t="shared" si="6"/>
        <v>#N/A</v>
      </c>
      <c r="P37" s="111"/>
      <c r="Q37" s="111"/>
      <c r="R37" s="111"/>
      <c r="S37" s="112"/>
      <c r="T37" s="38">
        <f t="shared" ref="T37:T50" si="8">IF(S37="Si",1,0)</f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2.0</v>
      </c>
      <c r="E38" s="63"/>
      <c r="F38" s="114" t="str">
        <f>VLOOKUP(E38,FIGURAS!$A$2:$C$360,2,FALSE)</f>
        <v>#N/A</v>
      </c>
      <c r="G38" s="115" t="str">
        <f>VLOOKUP(E38,FIGURAS!$A$2:$C$360,3,FALSE)</f>
        <v>#N/A</v>
      </c>
      <c r="H38" s="35">
        <v>1.0</v>
      </c>
      <c r="J38" s="108"/>
      <c r="K38" s="25"/>
      <c r="L38" s="109">
        <f t="shared" ref="L38:O38" si="7">D38</f>
        <v>2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8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3.0</v>
      </c>
      <c r="E39" s="63"/>
      <c r="F39" s="114" t="str">
        <f>VLOOKUP(E39,FIGURAS!$A$2:$C$360,2,FALSE)</f>
        <v>#N/A</v>
      </c>
      <c r="G39" s="115" t="str">
        <f>VLOOKUP(E39,FIGURAS!$A$2:$C$360,3,FALSE)</f>
        <v>#N/A</v>
      </c>
      <c r="H39" s="35">
        <v>1.0</v>
      </c>
      <c r="J39" s="108"/>
      <c r="K39" s="25"/>
      <c r="L39" s="109">
        <f t="shared" ref="L39:O39" si="9">D39</f>
        <v>3</v>
      </c>
      <c r="M39" s="110" t="str">
        <f t="shared" si="9"/>
        <v/>
      </c>
      <c r="N39" s="110" t="str">
        <f t="shared" si="9"/>
        <v>#N/A</v>
      </c>
      <c r="O39" s="110" t="str">
        <f t="shared" si="9"/>
        <v>#N/A</v>
      </c>
      <c r="P39" s="111"/>
      <c r="Q39" s="111"/>
      <c r="R39" s="111"/>
      <c r="S39" s="112"/>
      <c r="T39" s="38">
        <f t="shared" si="8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4.0</v>
      </c>
      <c r="E40" s="63"/>
      <c r="F40" s="114" t="str">
        <f>VLOOKUP(E40,FIGURAS!$A$2:$C$360,2,FALSE)</f>
        <v>#N/A</v>
      </c>
      <c r="G40" s="115" t="str">
        <f>VLOOKUP(E40,FIGURAS!$A$2:$C$360,3,FALSE)</f>
        <v>#N/A</v>
      </c>
      <c r="H40" s="35">
        <v>1.0</v>
      </c>
      <c r="J40" s="108"/>
      <c r="K40" s="25"/>
      <c r="L40" s="109">
        <f t="shared" ref="L40:O40" si="10">D40</f>
        <v>4</v>
      </c>
      <c r="M40" s="110" t="str">
        <f t="shared" si="10"/>
        <v/>
      </c>
      <c r="N40" s="110" t="str">
        <f t="shared" si="10"/>
        <v>#N/A</v>
      </c>
      <c r="O40" s="110" t="str">
        <f t="shared" si="10"/>
        <v>#N/A</v>
      </c>
      <c r="P40" s="111"/>
      <c r="Q40" s="111"/>
      <c r="R40" s="111"/>
      <c r="S40" s="112"/>
      <c r="T40" s="38">
        <f t="shared" si="8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5.0</v>
      </c>
      <c r="E41" s="63"/>
      <c r="F41" s="114" t="str">
        <f>VLOOKUP(E41,FIGURAS!$A$2:$C$360,2,FALSE)</f>
        <v>#N/A</v>
      </c>
      <c r="G41" s="115" t="str">
        <f>VLOOKUP(E41,FIGURAS!$A$2:$C$360,3,FALSE)</f>
        <v>#N/A</v>
      </c>
      <c r="H41" s="35">
        <v>1.0</v>
      </c>
      <c r="J41" s="108"/>
      <c r="K41" s="25"/>
      <c r="L41" s="109">
        <f t="shared" ref="L41:O41" si="11">D41</f>
        <v>5</v>
      </c>
      <c r="M41" s="110" t="str">
        <f t="shared" si="11"/>
        <v/>
      </c>
      <c r="N41" s="110" t="str">
        <f t="shared" si="11"/>
        <v>#N/A</v>
      </c>
      <c r="O41" s="110" t="str">
        <f t="shared" si="11"/>
        <v>#N/A</v>
      </c>
      <c r="P41" s="111"/>
      <c r="Q41" s="111"/>
      <c r="R41" s="111"/>
      <c r="S41" s="112"/>
      <c r="T41" s="38">
        <f t="shared" si="8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6.0</v>
      </c>
      <c r="E42" s="63"/>
      <c r="F42" s="114" t="str">
        <f>VLOOKUP(E42,FIGURAS!$A$2:$C$360,2,FALSE)</f>
        <v>#N/A</v>
      </c>
      <c r="G42" s="115" t="str">
        <f>VLOOKUP(E42,FIGURAS!$A$2:$C$360,3,FALSE)</f>
        <v>#N/A</v>
      </c>
      <c r="H42" s="35">
        <v>1.0</v>
      </c>
      <c r="J42" s="108"/>
      <c r="K42" s="25"/>
      <c r="L42" s="109">
        <f t="shared" ref="L42:O42" si="12">D42</f>
        <v>6</v>
      </c>
      <c r="M42" s="110" t="str">
        <f t="shared" si="12"/>
        <v/>
      </c>
      <c r="N42" s="110" t="str">
        <f t="shared" si="12"/>
        <v>#N/A</v>
      </c>
      <c r="O42" s="110" t="str">
        <f t="shared" si="12"/>
        <v>#N/A</v>
      </c>
      <c r="P42" s="111"/>
      <c r="Q42" s="111"/>
      <c r="R42" s="111"/>
      <c r="S42" s="112"/>
      <c r="T42" s="38">
        <f t="shared" si="8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7.0</v>
      </c>
      <c r="E43" s="63"/>
      <c r="F43" s="114" t="str">
        <f>VLOOKUP(E43,FIGURAS!$A$2:$C$360,2,FALSE)</f>
        <v>#N/A</v>
      </c>
      <c r="G43" s="115" t="str">
        <f>VLOOKUP(E43,FIGURAS!$A$2:$C$360,3,FALSE)</f>
        <v>#N/A</v>
      </c>
      <c r="H43" s="35">
        <v>1.0</v>
      </c>
      <c r="J43" s="108"/>
      <c r="K43" s="25"/>
      <c r="L43" s="109">
        <f t="shared" ref="L43:O43" si="13">D43</f>
        <v>7</v>
      </c>
      <c r="M43" s="110" t="str">
        <f t="shared" si="13"/>
        <v/>
      </c>
      <c r="N43" s="110" t="str">
        <f t="shared" si="13"/>
        <v>#N/A</v>
      </c>
      <c r="O43" s="110" t="str">
        <f t="shared" si="13"/>
        <v>#N/A</v>
      </c>
      <c r="P43" s="111"/>
      <c r="Q43" s="111"/>
      <c r="R43" s="111"/>
      <c r="S43" s="112"/>
      <c r="T43" s="38">
        <f t="shared" si="8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8.0</v>
      </c>
      <c r="E44" s="63"/>
      <c r="F44" s="114" t="str">
        <f>VLOOKUP(E44,FIGURAS!$A$2:$C$360,2,FALSE)</f>
        <v>#N/A</v>
      </c>
      <c r="G44" s="115" t="str">
        <f>VLOOKUP(E44,FIGURAS!$A$2:$C$360,3,FALSE)</f>
        <v>#N/A</v>
      </c>
      <c r="H44" s="35">
        <v>1.0</v>
      </c>
      <c r="J44" s="108"/>
      <c r="K44" s="25"/>
      <c r="L44" s="109">
        <f t="shared" ref="L44:O44" si="14">D44</f>
        <v>8</v>
      </c>
      <c r="M44" s="110" t="str">
        <f t="shared" si="14"/>
        <v/>
      </c>
      <c r="N44" s="110" t="str">
        <f t="shared" si="14"/>
        <v>#N/A</v>
      </c>
      <c r="O44" s="110" t="str">
        <f t="shared" si="14"/>
        <v>#N/A</v>
      </c>
      <c r="P44" s="111"/>
      <c r="Q44" s="111"/>
      <c r="R44" s="111"/>
      <c r="S44" s="112"/>
      <c r="T44" s="38">
        <f t="shared" si="8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9.0</v>
      </c>
      <c r="E45" s="63"/>
      <c r="F45" s="114" t="str">
        <f>VLOOKUP(E45,FIGURAS!$A$2:$C$360,2,FALSE)</f>
        <v>#N/A</v>
      </c>
      <c r="G45" s="115" t="str">
        <f>VLOOKUP(E45,FIGURAS!$A$2:$C$360,3,FALSE)</f>
        <v>#N/A</v>
      </c>
      <c r="H45" s="35">
        <v>1.0</v>
      </c>
      <c r="J45" s="108"/>
      <c r="K45" s="25"/>
      <c r="L45" s="109">
        <f t="shared" ref="L45:O45" si="15">D45</f>
        <v>9</v>
      </c>
      <c r="M45" s="110" t="str">
        <f t="shared" si="15"/>
        <v/>
      </c>
      <c r="N45" s="110" t="str">
        <f t="shared" si="15"/>
        <v>#N/A</v>
      </c>
      <c r="O45" s="110" t="str">
        <f t="shared" si="15"/>
        <v>#N/A</v>
      </c>
      <c r="P45" s="111"/>
      <c r="Q45" s="111"/>
      <c r="R45" s="111"/>
      <c r="S45" s="112"/>
      <c r="T45" s="38">
        <f t="shared" si="8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10.0</v>
      </c>
      <c r="E46" s="63"/>
      <c r="F46" s="114" t="str">
        <f>VLOOKUP(E46,FIGURAS!$A$2:$C$360,2,FALSE)</f>
        <v>#N/A</v>
      </c>
      <c r="G46" s="115" t="str">
        <f>VLOOKUP(E46,FIGURAS!$A$2:$C$360,3,FALSE)</f>
        <v>#N/A</v>
      </c>
      <c r="H46" s="35">
        <v>1.0</v>
      </c>
      <c r="J46" s="108"/>
      <c r="K46" s="25"/>
      <c r="L46" s="109">
        <f t="shared" ref="L46:O46" si="16">D46</f>
        <v>10</v>
      </c>
      <c r="M46" s="110" t="str">
        <f t="shared" si="16"/>
        <v/>
      </c>
      <c r="N46" s="110" t="str">
        <f t="shared" si="16"/>
        <v>#N/A</v>
      </c>
      <c r="O46" s="110" t="str">
        <f t="shared" si="16"/>
        <v>#N/A</v>
      </c>
      <c r="P46" s="111"/>
      <c r="Q46" s="111"/>
      <c r="R46" s="111"/>
      <c r="S46" s="112"/>
      <c r="T46" s="38">
        <f t="shared" si="8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11.0</v>
      </c>
      <c r="E47" s="63"/>
      <c r="F47" s="114" t="str">
        <f>VLOOKUP(E47,FIGURAS!$A$2:$C$360,2,FALSE)</f>
        <v>#N/A</v>
      </c>
      <c r="G47" s="115" t="str">
        <f>VLOOKUP(E47,FIGURAS!$A$2:$C$360,3,FALSE)</f>
        <v>#N/A</v>
      </c>
      <c r="H47" s="35">
        <v>1.0</v>
      </c>
      <c r="J47" s="108"/>
      <c r="K47" s="25"/>
      <c r="L47" s="109">
        <f t="shared" ref="L47:O47" si="17">D47</f>
        <v>11</v>
      </c>
      <c r="M47" s="110" t="str">
        <f t="shared" si="17"/>
        <v/>
      </c>
      <c r="N47" s="110" t="str">
        <f t="shared" si="17"/>
        <v>#N/A</v>
      </c>
      <c r="O47" s="110" t="str">
        <f t="shared" si="17"/>
        <v>#N/A</v>
      </c>
      <c r="P47" s="111"/>
      <c r="Q47" s="111"/>
      <c r="R47" s="111"/>
      <c r="S47" s="112"/>
      <c r="T47" s="38">
        <f t="shared" si="8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12.0</v>
      </c>
      <c r="E48" s="63"/>
      <c r="F48" s="114" t="str">
        <f>VLOOKUP(E48,FIGURAS!$A$2:$C$360,2,FALSE)</f>
        <v>#N/A</v>
      </c>
      <c r="G48" s="115" t="str">
        <f>VLOOKUP(E48,FIGURAS!$A$2:$C$360,3,FALSE)</f>
        <v>#N/A</v>
      </c>
      <c r="H48" s="35">
        <v>1.0</v>
      </c>
      <c r="J48" s="108"/>
      <c r="K48" s="25"/>
      <c r="L48" s="109">
        <f t="shared" ref="L48:O48" si="18">D48</f>
        <v>12</v>
      </c>
      <c r="M48" s="110" t="str">
        <f t="shared" si="18"/>
        <v/>
      </c>
      <c r="N48" s="110" t="str">
        <f t="shared" si="18"/>
        <v>#N/A</v>
      </c>
      <c r="O48" s="110" t="str">
        <f t="shared" si="18"/>
        <v>#N/A</v>
      </c>
      <c r="P48" s="111"/>
      <c r="Q48" s="111"/>
      <c r="R48" s="111"/>
      <c r="S48" s="112"/>
      <c r="T48" s="38">
        <f t="shared" si="8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3"/>
      <c r="D49" s="44">
        <v>13.0</v>
      </c>
      <c r="E49" s="63"/>
      <c r="F49" s="114" t="str">
        <f>VLOOKUP(E49,FIGURAS!$A$2:$C$360,2,FALSE)</f>
        <v>#N/A</v>
      </c>
      <c r="G49" s="115" t="str">
        <f>VLOOKUP(E49,FIGURAS!$A$2:$C$360,3,FALSE)</f>
        <v>#N/A</v>
      </c>
      <c r="H49" s="35">
        <v>1.0</v>
      </c>
      <c r="J49" s="108"/>
      <c r="K49" s="25"/>
      <c r="L49" s="109">
        <f t="shared" ref="L49:O49" si="19">D49</f>
        <v>13</v>
      </c>
      <c r="M49" s="110" t="str">
        <f t="shared" si="19"/>
        <v/>
      </c>
      <c r="N49" s="110" t="str">
        <f t="shared" si="19"/>
        <v>#N/A</v>
      </c>
      <c r="O49" s="110" t="str">
        <f t="shared" si="19"/>
        <v>#N/A</v>
      </c>
      <c r="P49" s="111"/>
      <c r="Q49" s="111"/>
      <c r="R49" s="111"/>
      <c r="S49" s="112"/>
      <c r="T49" s="38">
        <f t="shared" si="8"/>
        <v>0</v>
      </c>
      <c r="U49" s="1"/>
      <c r="W49" s="1"/>
      <c r="X49" s="1"/>
      <c r="Y49" s="1"/>
      <c r="Z49" s="1"/>
      <c r="AA49" s="1"/>
    </row>
    <row r="50" ht="30.75" customHeight="1">
      <c r="A50" s="102"/>
      <c r="B50" s="102"/>
      <c r="C50" s="113"/>
      <c r="D50" s="44">
        <v>14.0</v>
      </c>
      <c r="E50" s="63"/>
      <c r="F50" s="114" t="str">
        <f>VLOOKUP(E50,FIGURAS!$A$2:$C$360,2,FALSE)</f>
        <v>#N/A</v>
      </c>
      <c r="G50" s="115" t="str">
        <f>VLOOKUP(E50,FIGURAS!$A$2:$C$360,3,FALSE)</f>
        <v>#N/A</v>
      </c>
      <c r="H50" s="35">
        <v>1.0</v>
      </c>
      <c r="J50" s="108"/>
      <c r="K50" s="25"/>
      <c r="L50" s="109">
        <f t="shared" ref="L50:O50" si="20">D50</f>
        <v>14</v>
      </c>
      <c r="M50" s="110" t="str">
        <f t="shared" si="20"/>
        <v/>
      </c>
      <c r="N50" s="110" t="str">
        <f t="shared" si="20"/>
        <v>#N/A</v>
      </c>
      <c r="O50" s="110" t="str">
        <f t="shared" si="20"/>
        <v>#N/A</v>
      </c>
      <c r="P50" s="111"/>
      <c r="Q50" s="111"/>
      <c r="R50" s="111"/>
      <c r="S50" s="112"/>
      <c r="T50" s="38">
        <f t="shared" si="8"/>
        <v>0</v>
      </c>
      <c r="U50" s="1"/>
      <c r="W50" s="1"/>
      <c r="X50" s="1"/>
      <c r="Y50" s="1"/>
      <c r="Z50" s="1"/>
      <c r="AA50" s="1"/>
    </row>
    <row r="51" ht="30.75" customHeight="1">
      <c r="A51" s="102"/>
      <c r="B51" s="102"/>
      <c r="C51" s="113"/>
      <c r="D51" s="44">
        <v>15.0</v>
      </c>
      <c r="E51" s="63"/>
      <c r="F51" s="114" t="str">
        <f>VLOOKUP(E51,FIGURAS!$A$2:$C$360,2,FALSE)</f>
        <v>#N/A</v>
      </c>
      <c r="G51" s="115" t="str">
        <f>VLOOKUP(E51,FIGURAS!$A$2:$C$360,3,FALSE)</f>
        <v>#N/A</v>
      </c>
      <c r="H51" s="35">
        <v>1.0</v>
      </c>
      <c r="J51" s="108"/>
      <c r="K51" s="25"/>
      <c r="L51" s="109">
        <f t="shared" ref="L51:O51" si="21">D51</f>
        <v>15</v>
      </c>
      <c r="M51" s="110" t="str">
        <f t="shared" si="21"/>
        <v/>
      </c>
      <c r="N51" s="110" t="str">
        <f t="shared" si="21"/>
        <v>#N/A</v>
      </c>
      <c r="O51" s="110" t="str">
        <f t="shared" si="21"/>
        <v>#N/A</v>
      </c>
      <c r="P51" s="111"/>
      <c r="Q51" s="111"/>
      <c r="R51" s="111"/>
      <c r="S51" s="112"/>
      <c r="T51" s="38"/>
      <c r="U51" s="1"/>
      <c r="W51" s="1"/>
      <c r="X51" s="1"/>
      <c r="Y51" s="1"/>
      <c r="Z51" s="1"/>
      <c r="AA51" s="1"/>
    </row>
    <row r="52" ht="30.75" customHeight="1">
      <c r="A52" s="102"/>
      <c r="B52" s="102"/>
      <c r="C52" s="116"/>
      <c r="D52" s="117">
        <v>16.0</v>
      </c>
      <c r="E52" s="118"/>
      <c r="F52" s="119" t="str">
        <f>VLOOKUP(E52,FIGURAS!$A$2:$C$360,2,FALSE)</f>
        <v>#N/A</v>
      </c>
      <c r="G52" s="120" t="str">
        <f>VLOOKUP(E52,FIGURAS!$A$2:$C$360,3,FALSE)</f>
        <v>#N/A</v>
      </c>
      <c r="H52" s="35">
        <v>1.0</v>
      </c>
      <c r="J52" s="108"/>
      <c r="K52" s="25"/>
      <c r="L52" s="121">
        <f t="shared" ref="L52:O52" si="22">D52</f>
        <v>16</v>
      </c>
      <c r="M52" s="122" t="str">
        <f t="shared" si="22"/>
        <v/>
      </c>
      <c r="N52" s="122" t="str">
        <f t="shared" si="22"/>
        <v>#N/A</v>
      </c>
      <c r="O52" s="122" t="str">
        <f t="shared" si="22"/>
        <v>#N/A</v>
      </c>
      <c r="P52" s="123"/>
      <c r="Q52" s="123"/>
      <c r="R52" s="123"/>
      <c r="S52" s="124"/>
      <c r="T52" s="38"/>
      <c r="U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J53" s="36"/>
      <c r="K53" s="1"/>
      <c r="L53" s="1"/>
      <c r="M53" s="37"/>
      <c r="N53" s="37"/>
      <c r="O53" s="77"/>
      <c r="P53" s="37"/>
      <c r="Q53" s="37"/>
      <c r="R53" s="37"/>
      <c r="S53" s="37"/>
      <c r="T53" s="38">
        <f>IF(S53="Si",1,0)</f>
        <v>0</v>
      </c>
      <c r="U53" s="1"/>
      <c r="V53" s="1"/>
      <c r="W53" s="1"/>
      <c r="X53" s="1"/>
      <c r="Y53" s="1"/>
      <c r="Z53" s="1"/>
      <c r="AA53" s="1"/>
    </row>
    <row r="54" ht="15.75" customHeight="1">
      <c r="A54" s="108"/>
      <c r="B54" s="108"/>
      <c r="H54" s="35"/>
      <c r="J54" s="36"/>
      <c r="K54" s="1"/>
      <c r="M54" s="37"/>
      <c r="N54" s="37"/>
      <c r="O54" s="42"/>
      <c r="P54" s="42"/>
      <c r="Q54" s="42"/>
      <c r="R54" s="42"/>
      <c r="S54" s="42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125" t="s">
        <v>23</v>
      </c>
      <c r="N55" s="125"/>
      <c r="O55" s="125"/>
      <c r="P55" s="125"/>
      <c r="Q55" s="125"/>
      <c r="R55" s="125"/>
      <c r="S55" s="125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6"/>
      <c r="N56" s="126"/>
      <c r="O56" s="126"/>
      <c r="P56" s="126"/>
      <c r="Q56" s="126"/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26"/>
      <c r="N57" s="126"/>
      <c r="O57" s="126"/>
      <c r="P57" s="126"/>
      <c r="Q57" s="126"/>
      <c r="R57" s="126"/>
      <c r="S57" s="126"/>
      <c r="T57" s="66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7" t="s">
        <v>24</v>
      </c>
      <c r="R58" s="126"/>
      <c r="S58" s="126"/>
      <c r="T58" s="66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128" t="s">
        <v>25</v>
      </c>
      <c r="N59" s="37"/>
      <c r="O59" s="37"/>
      <c r="P59" s="37"/>
      <c r="Q59" s="127" t="s">
        <v>26</v>
      </c>
      <c r="R59" s="126"/>
      <c r="S59" s="126"/>
      <c r="T59" s="66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37"/>
      <c r="N60" s="37"/>
      <c r="O60" s="37"/>
      <c r="P60" s="37"/>
      <c r="Q60" s="127" t="s">
        <v>27</v>
      </c>
      <c r="R60" s="126"/>
      <c r="S60" s="126"/>
      <c r="T60" s="38"/>
      <c r="U60" s="1"/>
      <c r="V60" s="1"/>
      <c r="W60" s="1"/>
      <c r="X60" s="1"/>
      <c r="Y60" s="1"/>
      <c r="Z60" s="1"/>
      <c r="AA60" s="1"/>
    </row>
    <row r="61" ht="15.75" customHeight="1">
      <c r="A61" s="108"/>
      <c r="B61" s="108"/>
      <c r="H61" s="35"/>
      <c r="J61" s="36"/>
      <c r="K61" s="1"/>
      <c r="M61" s="37"/>
      <c r="N61" s="37"/>
      <c r="O61" s="37"/>
      <c r="P61" s="37"/>
      <c r="Q61" s="129"/>
      <c r="R61" s="129"/>
      <c r="S61" s="129"/>
      <c r="T61" s="38"/>
      <c r="U61" s="1"/>
      <c r="V61" s="1"/>
      <c r="W61" s="1"/>
      <c r="X61" s="1"/>
      <c r="Y61" s="1"/>
      <c r="Z61" s="1"/>
      <c r="AA61" s="1"/>
    </row>
    <row r="62" ht="15.75" customHeight="1">
      <c r="A62" s="108"/>
      <c r="B62" s="108"/>
      <c r="H62" s="35"/>
      <c r="J62" s="36"/>
      <c r="K62" s="1"/>
      <c r="M62" s="37"/>
      <c r="N62" s="37"/>
      <c r="O62" s="37"/>
      <c r="P62" s="37"/>
      <c r="Q62" s="127" t="s">
        <v>28</v>
      </c>
      <c r="R62" s="129"/>
      <c r="S62" s="129"/>
      <c r="T62" s="38"/>
      <c r="U62" s="1"/>
      <c r="V62" s="1"/>
      <c r="W62" s="1"/>
      <c r="X62" s="1"/>
      <c r="Y62" s="1"/>
      <c r="Z62" s="1"/>
      <c r="AA62" s="1"/>
    </row>
    <row r="63" ht="15.75" customHeight="1">
      <c r="A63" s="108"/>
      <c r="B63" s="108"/>
      <c r="H63" s="35"/>
      <c r="J63" s="36"/>
      <c r="K63" s="1"/>
      <c r="M63" s="1"/>
      <c r="N63" s="1"/>
      <c r="O63" s="1"/>
      <c r="P63" s="1"/>
      <c r="Q63" s="1"/>
      <c r="R63" s="1"/>
      <c r="S63" s="1"/>
      <c r="T63" s="130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  <row r="1011" ht="15.75" customHeight="1">
      <c r="A1011" s="36"/>
      <c r="B1011" s="36"/>
      <c r="C1011" s="1"/>
      <c r="D1011" s="1"/>
      <c r="E1011" s="1"/>
      <c r="F1011" s="1"/>
      <c r="G1011" s="1"/>
      <c r="H1011" s="35"/>
      <c r="I1011" s="1"/>
      <c r="J1011" s="36"/>
      <c r="K1011" s="1"/>
      <c r="L1011" s="1"/>
      <c r="M1011" s="1"/>
      <c r="N1011" s="1"/>
      <c r="O1011" s="1"/>
      <c r="P1011" s="1"/>
      <c r="Q1011" s="1"/>
      <c r="R1011" s="1"/>
      <c r="S1011" s="1"/>
      <c r="T1011" s="131"/>
      <c r="U1011" s="1"/>
      <c r="V1011" s="1"/>
      <c r="W1011" s="1"/>
      <c r="X1011" s="1"/>
      <c r="Y1011" s="1"/>
      <c r="Z1011" s="1"/>
      <c r="AA1011" s="1"/>
    </row>
    <row r="1012" ht="15.75" customHeight="1">
      <c r="A1012" s="36"/>
      <c r="B1012" s="36"/>
      <c r="C1012" s="1"/>
      <c r="D1012" s="1"/>
      <c r="E1012" s="1"/>
      <c r="F1012" s="1"/>
      <c r="G1012" s="1"/>
      <c r="H1012" s="35"/>
      <c r="I1012" s="1"/>
      <c r="J1012" s="36"/>
      <c r="K1012" s="1"/>
      <c r="L1012" s="1"/>
      <c r="M1012" s="1"/>
      <c r="N1012" s="1"/>
      <c r="O1012" s="1"/>
      <c r="P1012" s="1"/>
      <c r="Q1012" s="1"/>
      <c r="R1012" s="1"/>
      <c r="S1012" s="1"/>
      <c r="T1012" s="131"/>
      <c r="U1012" s="1"/>
      <c r="V1012" s="1"/>
      <c r="W1012" s="1"/>
      <c r="X1012" s="1"/>
      <c r="Y1012" s="1"/>
      <c r="Z1012" s="1"/>
      <c r="AA1012" s="1"/>
    </row>
    <row r="1013" ht="15.75" customHeight="1">
      <c r="A1013" s="36"/>
      <c r="B1013" s="36"/>
      <c r="C1013" s="1"/>
      <c r="D1013" s="1"/>
      <c r="E1013" s="1"/>
      <c r="F1013" s="1"/>
      <c r="G1013" s="1"/>
      <c r="H1013" s="35"/>
      <c r="I1013" s="1"/>
      <c r="J1013" s="36"/>
      <c r="K1013" s="1"/>
      <c r="L1013" s="1"/>
      <c r="M1013" s="1"/>
      <c r="N1013" s="1"/>
      <c r="O1013" s="1"/>
      <c r="P1013" s="1"/>
      <c r="Q1013" s="1"/>
      <c r="R1013" s="1"/>
      <c r="S1013" s="1"/>
      <c r="T1013" s="131"/>
      <c r="U1013" s="1"/>
      <c r="V1013" s="1"/>
      <c r="W1013" s="1"/>
      <c r="X1013" s="1"/>
      <c r="Y1013" s="1"/>
      <c r="Z1013" s="1"/>
      <c r="AA1013" s="1"/>
    </row>
  </sheetData>
  <mergeCells count="24">
    <mergeCell ref="E9:F9"/>
    <mergeCell ref="E12:F12"/>
    <mergeCell ref="E15:F15"/>
    <mergeCell ref="E24:F24"/>
    <mergeCell ref="E28:F28"/>
    <mergeCell ref="D36:E36"/>
    <mergeCell ref="C37:C52"/>
    <mergeCell ref="E4:F4"/>
    <mergeCell ref="M4:N4"/>
    <mergeCell ref="E5:F5"/>
    <mergeCell ref="M5:N5"/>
    <mergeCell ref="E6:F6"/>
    <mergeCell ref="M6:N6"/>
    <mergeCell ref="M9:N9"/>
    <mergeCell ref="P32:R32"/>
    <mergeCell ref="P33:R33"/>
    <mergeCell ref="P35:S35"/>
    <mergeCell ref="M12:N12"/>
    <mergeCell ref="M15:N15"/>
    <mergeCell ref="M24:N24"/>
    <mergeCell ref="M28:N28"/>
    <mergeCell ref="P29:R29"/>
    <mergeCell ref="P30:R30"/>
    <mergeCell ref="P31:R31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7:G52">
    <cfRule type="containsText" dxfId="1" priority="3" operator="containsText" text="Básico">
      <formula>NOT(ISERROR(SEARCH(("Básico"),(G37))))</formula>
    </cfRule>
  </conditionalFormatting>
  <conditionalFormatting sqref="G37:G52">
    <cfRule type="containsText" dxfId="6" priority="4" operator="containsText" text="Intermedio">
      <formula>NOT(ISERROR(SEARCH(("Intermedio"),(G37))))</formula>
    </cfRule>
  </conditionalFormatting>
  <conditionalFormatting sqref="G37:G52">
    <cfRule type="containsText" dxfId="2" priority="5" operator="containsText" text="Avanzado">
      <formula>NOT(ISERROR(SEARCH(("Avanzado"),(G37))))</formula>
    </cfRule>
  </conditionalFormatting>
  <conditionalFormatting sqref="F37:F52">
    <cfRule type="containsBlanks" dxfId="3" priority="6">
      <formula>LEN(TRIM(F37))=0</formula>
    </cfRule>
  </conditionalFormatting>
  <conditionalFormatting sqref="O37:O52">
    <cfRule type="containsText" dxfId="2" priority="7" operator="containsText" text="Avanzado">
      <formula>NOT(ISERROR(SEARCH(("Avanzado"),(O37))))</formula>
    </cfRule>
  </conditionalFormatting>
  <conditionalFormatting sqref="O37:O52">
    <cfRule type="containsText" dxfId="1" priority="8" operator="containsText" text="Intermedio">
      <formula>NOT(ISERROR(SEARCH(("Intermedio"),(O37))))</formula>
    </cfRule>
  </conditionalFormatting>
  <conditionalFormatting sqref="O37:O52">
    <cfRule type="containsText" dxfId="1" priority="9" operator="containsText" text="Básico">
      <formula>NOT(ISERROR(SEARCH(("Básico"),(O37))))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F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4</formula>
    </cfRule>
  </conditionalFormatting>
  <conditionalFormatting sqref="F21 N21">
    <cfRule type="cellIs" dxfId="5" priority="15" operator="greaterThanOrEqual">
      <formula>4</formula>
    </cfRule>
  </conditionalFormatting>
  <conditionalFormatting sqref="F26 N26">
    <cfRule type="cellIs" dxfId="4" priority="16" operator="lessThan">
      <formula>8</formula>
    </cfRule>
  </conditionalFormatting>
  <conditionalFormatting sqref="S29">
    <cfRule type="cellIs" dxfId="4" priority="17" operator="greaterThan">
      <formula>8</formula>
    </cfRule>
  </conditionalFormatting>
  <conditionalFormatting sqref="S30">
    <cfRule type="cellIs" dxfId="4" priority="18" operator="lessThan">
      <formula>3</formula>
    </cfRule>
  </conditionalFormatting>
  <conditionalFormatting sqref="S29">
    <cfRule type="cellIs" dxfId="5" priority="19" operator="lessThanOrEqual">
      <formula>8</formula>
    </cfRule>
  </conditionalFormatting>
  <conditionalFormatting sqref="S30">
    <cfRule type="cellIs" dxfId="5" priority="20" operator="equal">
      <formula>3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:S33">
    <cfRule type="containsText" dxfId="5" priority="23" operator="containsText" text="SI">
      <formula>NOT(ISERROR(SEARCH(("SI"),(S32))))</formula>
    </cfRule>
  </conditionalFormatting>
  <conditionalFormatting sqref="S32:S33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7:S52">
      <formula1>"No,Si,No realizado"</formula1>
    </dataValidation>
    <dataValidation type="list" allowBlank="1" showErrorMessage="1" sqref="E37:E52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4.0"/>
    <col customWidth="1" min="3" max="3" width="32.14"/>
    <col customWidth="1" min="4" max="4" width="15.0"/>
    <col customWidth="1" min="5" max="5" width="1.14"/>
    <col customWidth="1" min="6" max="6" width="11.43"/>
    <col customWidth="1" min="7" max="7" width="15.86"/>
    <col customWidth="1" min="8" max="26" width="11.4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 t="s">
        <v>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 t="s">
        <v>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2" t="s">
        <v>86</v>
      </c>
      <c r="G4" s="146" t="s">
        <v>97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47" t="s">
        <v>98</v>
      </c>
      <c r="C6" s="5"/>
      <c r="D6" s="5"/>
      <c r="E6" s="5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5"/>
      <c r="C7" s="5"/>
      <c r="D7" s="5"/>
      <c r="E7" s="5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48" t="s">
        <v>5</v>
      </c>
      <c r="C8" s="1"/>
      <c r="D8" s="1"/>
      <c r="E8" s="1"/>
      <c r="F8" s="149" t="s">
        <v>83</v>
      </c>
      <c r="G8" s="15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9"/>
      <c r="C9" s="10"/>
      <c r="D9" s="10"/>
      <c r="E9" s="1"/>
      <c r="F9" s="151" t="s">
        <v>7</v>
      </c>
      <c r="G9" s="152" t="s">
        <v>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53"/>
      <c r="G10" s="15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48" t="s">
        <v>9</v>
      </c>
      <c r="C11" s="32"/>
      <c r="D11" s="32"/>
      <c r="E11" s="1"/>
      <c r="F11" s="155" t="s">
        <v>99</v>
      </c>
      <c r="G11" s="150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4"/>
      <c r="E12" s="1"/>
      <c r="F12" s="156"/>
      <c r="G12" s="15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58" t="s">
        <v>100</v>
      </c>
      <c r="G13" s="150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48" t="s">
        <v>101</v>
      </c>
      <c r="C14" s="1"/>
      <c r="D14" s="1"/>
      <c r="E14" s="1"/>
      <c r="F14" s="156"/>
      <c r="G14" s="15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"/>
      <c r="B15" s="159"/>
      <c r="D15" s="160" t="str">
        <f>IF(AND($H$15&gt;=[1]CATEGORÍAS!D$2,$H$15&lt;=[1]CATEGORÍAS!E$2),[1]CATEGORÍAS!F$2,IF(AND($H$15&gt;=[1]CATEGORÍAS!D$3,$H$15&lt;=[1]CATEGORÍAS!E$3),[1]CATEGORÍAS!F$3,IF(AND($H$15&gt;=[1]CATEGORÍAS!D$4,$H$15&lt;=[1]CATEGORÍAS!E$4),[1]CATEGORÍAS!F$4,IF(AND($H$15&gt;=[1]CATEGORÍAS!D$5,$H$15&lt;=[1]CATEGORÍAS!E$5),[1]CATEGORÍAS!F$5,IF(AND($H$15&gt;=[1]CATEGORÍAS!D$6,$H$15&lt;=[1]CATEGORÍAS!E$6),[1]CATEGORÍAS!F$6,IF(AND($H$15&gt;=[1]CATEGORÍAS!D$7,$H$15&lt;=[1]CATEGORÍAS!E$7),[1]CATEGORÍAS!F$7,IF(AND($H$15&gt;=[1]CATEGORÍAS!D$8,$H$15&lt;=[1]CATEGORÍAS!E$8),[1]CATEGORÍAS!F$8,IF(AND($H$15&gt;=[1]CATEGORÍAS!D$9,$H$15&lt;=[1]CATEGORÍAS!E$9),[1]CATEGORÍAS!F$9,IF(AND($H$15&gt;=[1]CATEGORÍAS!D$10,$H$15&lt;=[1]CATEGORÍAS!E$10),[1]CATEGORÍAS!F$10,IF(AND($H$15&gt;=[1]CATEGORÍAS!D$11,$H$15&lt;=[1]CATEGORÍAS!E$11),[1]CATEGORÍAS!F$11,""))))))))))</f>
        <v>#ERROR!</v>
      </c>
      <c r="E15" s="1"/>
      <c r="F15" s="158" t="s">
        <v>84</v>
      </c>
      <c r="G15" s="150"/>
      <c r="H15" s="161">
        <f>INT((DATE(YEAR(NOW()),12,31)-DATE(YEAR(B15),1,1))/365)-1</f>
        <v>-1775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56"/>
      <c r="G16" s="15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58" t="s">
        <v>95</v>
      </c>
      <c r="G17" s="150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56"/>
      <c r="G18" s="15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62" t="s">
        <v>102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63"/>
      <c r="C20" s="1"/>
      <c r="D20" s="1"/>
      <c r="E20" s="1"/>
      <c r="F20" s="164" t="s">
        <v>103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65" t="str">
        <f t="shared" ref="B21:B25" si="1">IF(COUNTIF($F$28:$F$43,C21)&gt;0,"X","")</f>
        <v/>
      </c>
      <c r="C21" s="166" t="s">
        <v>50</v>
      </c>
      <c r="D21" s="167"/>
      <c r="E21" s="1"/>
      <c r="F21" s="168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65" t="str">
        <f t="shared" si="1"/>
        <v/>
      </c>
      <c r="C22" s="166" t="s">
        <v>52</v>
      </c>
      <c r="D22" s="169"/>
      <c r="E22" s="1"/>
      <c r="F22" s="168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65" t="str">
        <f t="shared" si="1"/>
        <v/>
      </c>
      <c r="C23" s="166" t="s">
        <v>54</v>
      </c>
      <c r="D23" s="169"/>
      <c r="E23" s="14"/>
      <c r="F23" s="168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65" t="str">
        <f t="shared" si="1"/>
        <v/>
      </c>
      <c r="C24" s="166" t="s">
        <v>56</v>
      </c>
      <c r="D24" s="169"/>
      <c r="E24" s="14"/>
      <c r="F24" s="168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65" t="str">
        <f t="shared" si="1"/>
        <v/>
      </c>
      <c r="C25" s="166" t="s">
        <v>57</v>
      </c>
      <c r="D25" s="169"/>
      <c r="E25" s="14"/>
      <c r="F25" s="17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4"/>
      <c r="D26" s="14"/>
      <c r="E26" s="14"/>
      <c r="F26" s="1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46.5" customHeight="1">
      <c r="A27" s="1"/>
      <c r="B27" s="1"/>
      <c r="C27" s="16" t="s">
        <v>12</v>
      </c>
      <c r="D27" s="1"/>
      <c r="E27" s="1"/>
      <c r="F27" s="17" t="s">
        <v>13</v>
      </c>
      <c r="G27" s="17" t="s">
        <v>104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1" t="s">
        <v>105</v>
      </c>
      <c r="B28" s="22">
        <v>1.0</v>
      </c>
      <c r="C28" s="23"/>
      <c r="D28" s="8"/>
      <c r="E28" s="1"/>
      <c r="F28" s="24" t="str">
        <f t="shared" ref="F28:F43" si="2">VLOOKUP(C28,#REF!,2,FALSE)</f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75" customHeight="1">
      <c r="A29" s="26"/>
      <c r="B29" s="22">
        <v>2.0</v>
      </c>
      <c r="C29" s="23"/>
      <c r="D29" s="8"/>
      <c r="E29" s="1"/>
      <c r="F29" s="24" t="str">
        <f t="shared" si="2"/>
        <v>#REF!</v>
      </c>
      <c r="G29" s="12"/>
      <c r="H29" s="25"/>
      <c r="I29" s="25"/>
      <c r="J29" s="25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0.75" customHeight="1">
      <c r="A30" s="26"/>
      <c r="B30" s="22">
        <v>3.0</v>
      </c>
      <c r="C30" s="23"/>
      <c r="D30" s="8"/>
      <c r="E30" s="1"/>
      <c r="F30" s="24" t="str">
        <f t="shared" si="2"/>
        <v>#REF!</v>
      </c>
      <c r="G30" s="12"/>
      <c r="H30" s="25"/>
      <c r="I30" s="25"/>
      <c r="J30" s="25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75" customHeight="1">
      <c r="A31" s="26"/>
      <c r="B31" s="22">
        <v>4.0</v>
      </c>
      <c r="C31" s="23"/>
      <c r="D31" s="8"/>
      <c r="E31" s="1"/>
      <c r="F31" s="24" t="str">
        <f t="shared" si="2"/>
        <v>#REF!</v>
      </c>
      <c r="G31" s="12"/>
      <c r="H31" s="25"/>
      <c r="I31" s="25"/>
      <c r="J31" s="25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26"/>
      <c r="B32" s="22">
        <v>5.0</v>
      </c>
      <c r="C32" s="23"/>
      <c r="D32" s="8"/>
      <c r="E32" s="1"/>
      <c r="F32" s="24" t="str">
        <f t="shared" si="2"/>
        <v>#REF!</v>
      </c>
      <c r="G32" s="12"/>
      <c r="H32" s="25"/>
      <c r="I32" s="25"/>
      <c r="J32" s="2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75" customHeight="1">
      <c r="A33" s="26"/>
      <c r="B33" s="22">
        <v>6.0</v>
      </c>
      <c r="C33" s="23"/>
      <c r="D33" s="8"/>
      <c r="E33" s="1"/>
      <c r="F33" s="24" t="str">
        <f t="shared" si="2"/>
        <v>#REF!</v>
      </c>
      <c r="G33" s="12"/>
      <c r="H33" s="25"/>
      <c r="I33" s="25"/>
      <c r="J33" s="2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75" customHeight="1">
      <c r="A34" s="26"/>
      <c r="B34" s="22">
        <v>7.0</v>
      </c>
      <c r="C34" s="23"/>
      <c r="D34" s="8"/>
      <c r="E34" s="1"/>
      <c r="F34" s="24" t="str">
        <f t="shared" si="2"/>
        <v>#REF!</v>
      </c>
      <c r="G34" s="12"/>
      <c r="H34" s="25"/>
      <c r="I34" s="25"/>
      <c r="J34" s="2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75" customHeight="1">
      <c r="A35" s="26"/>
      <c r="B35" s="22">
        <v>8.0</v>
      </c>
      <c r="C35" s="23"/>
      <c r="D35" s="8"/>
      <c r="E35" s="1"/>
      <c r="F35" s="24" t="str">
        <f t="shared" si="2"/>
        <v>#REF!</v>
      </c>
      <c r="G35" s="12"/>
      <c r="H35" s="25"/>
      <c r="I35" s="25"/>
      <c r="J35" s="25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75" customHeight="1">
      <c r="A36" s="26"/>
      <c r="B36" s="22">
        <v>9.0</v>
      </c>
      <c r="C36" s="23"/>
      <c r="D36" s="8"/>
      <c r="E36" s="1"/>
      <c r="F36" s="24" t="str">
        <f t="shared" si="2"/>
        <v>#REF!</v>
      </c>
      <c r="G36" s="12"/>
      <c r="H36" s="25"/>
      <c r="I36" s="25"/>
      <c r="J36" s="2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75" customHeight="1">
      <c r="A37" s="26"/>
      <c r="B37" s="22">
        <v>10.0</v>
      </c>
      <c r="C37" s="23"/>
      <c r="D37" s="8"/>
      <c r="E37" s="1"/>
      <c r="F37" s="24" t="str">
        <f t="shared" si="2"/>
        <v>#REF!</v>
      </c>
      <c r="G37" s="12"/>
      <c r="H37" s="25"/>
      <c r="I37" s="25"/>
      <c r="J37" s="25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75" customHeight="1">
      <c r="A38" s="26"/>
      <c r="B38" s="22">
        <v>11.0</v>
      </c>
      <c r="C38" s="23"/>
      <c r="D38" s="8"/>
      <c r="E38" s="1"/>
      <c r="F38" s="24" t="str">
        <f t="shared" si="2"/>
        <v>#REF!</v>
      </c>
      <c r="G38" s="12"/>
      <c r="H38" s="25"/>
      <c r="I38" s="25"/>
      <c r="J38" s="25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0.75" customHeight="1">
      <c r="A39" s="26"/>
      <c r="B39" s="22">
        <v>12.0</v>
      </c>
      <c r="C39" s="23"/>
      <c r="D39" s="8"/>
      <c r="E39" s="1"/>
      <c r="F39" s="24" t="str">
        <f t="shared" si="2"/>
        <v>#REF!</v>
      </c>
      <c r="G39" s="12"/>
      <c r="H39" s="25"/>
      <c r="I39" s="25"/>
      <c r="J39" s="2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26"/>
      <c r="B40" s="22">
        <v>13.0</v>
      </c>
      <c r="C40" s="23"/>
      <c r="D40" s="8"/>
      <c r="E40" s="1"/>
      <c r="F40" s="24" t="str">
        <f t="shared" si="2"/>
        <v>#REF!</v>
      </c>
      <c r="G40" s="12"/>
      <c r="H40" s="25"/>
      <c r="I40" s="25"/>
      <c r="J40" s="25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0.75" customHeight="1">
      <c r="A41" s="26"/>
      <c r="B41" s="22">
        <v>14.0</v>
      </c>
      <c r="C41" s="23"/>
      <c r="D41" s="8"/>
      <c r="E41" s="1"/>
      <c r="F41" s="24" t="str">
        <f t="shared" si="2"/>
        <v>#REF!</v>
      </c>
      <c r="G41" s="12"/>
      <c r="H41" s="25"/>
      <c r="I41" s="25"/>
      <c r="J41" s="2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0.75" customHeight="1">
      <c r="A42" s="26"/>
      <c r="B42" s="22">
        <v>15.0</v>
      </c>
      <c r="C42" s="23"/>
      <c r="D42" s="8"/>
      <c r="E42" s="1"/>
      <c r="F42" s="24" t="str">
        <f t="shared" si="2"/>
        <v>#REF!</v>
      </c>
      <c r="G42" s="12"/>
      <c r="H42" s="25"/>
      <c r="I42" s="25"/>
      <c r="J42" s="2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0.75" customHeight="1">
      <c r="A43" s="26"/>
      <c r="B43" s="22">
        <v>16.0</v>
      </c>
      <c r="C43" s="23"/>
      <c r="D43" s="8"/>
      <c r="E43" s="1"/>
      <c r="F43" s="24" t="str">
        <f t="shared" si="2"/>
        <v>#REF!</v>
      </c>
      <c r="G43" s="12"/>
      <c r="H43" s="25"/>
      <c r="I43" s="25"/>
      <c r="J43" s="2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27" t="s">
        <v>23</v>
      </c>
      <c r="B45" s="27"/>
      <c r="C45" s="27"/>
      <c r="D45" s="27"/>
      <c r="E45" s="27"/>
      <c r="F45" s="27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28"/>
      <c r="B46" s="28"/>
      <c r="C46" s="28"/>
      <c r="D46" s="28"/>
      <c r="E46" s="28"/>
      <c r="F46" s="28"/>
      <c r="G46" s="2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28"/>
      <c r="B47" s="28"/>
      <c r="C47" s="28"/>
      <c r="D47" s="28"/>
      <c r="E47" s="28"/>
      <c r="F47" s="28"/>
      <c r="G47" s="2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29" t="s">
        <v>24</v>
      </c>
      <c r="G49" s="30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31" t="s">
        <v>25</v>
      </c>
      <c r="C50" s="1"/>
      <c r="D50" s="1"/>
      <c r="E50" s="1"/>
      <c r="F50" s="29" t="s">
        <v>26</v>
      </c>
      <c r="G50" s="1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29" t="s">
        <v>27</v>
      </c>
      <c r="G51" s="1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32"/>
      <c r="D53" s="32"/>
      <c r="E53" s="32"/>
      <c r="F53" s="3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29" t="s">
        <v>28</v>
      </c>
      <c r="D54" s="32"/>
      <c r="E54" s="32"/>
      <c r="F54" s="3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2">
    <mergeCell ref="C42:D42"/>
    <mergeCell ref="C43:D43"/>
    <mergeCell ref="B15:C15"/>
    <mergeCell ref="F15:G15"/>
    <mergeCell ref="A28:A43"/>
    <mergeCell ref="C28:D28"/>
    <mergeCell ref="C29:D29"/>
    <mergeCell ref="C30:D30"/>
    <mergeCell ref="C31:D31"/>
    <mergeCell ref="F12:G12"/>
    <mergeCell ref="F13:G13"/>
    <mergeCell ref="F14:G14"/>
    <mergeCell ref="F16:G16"/>
    <mergeCell ref="F17:G17"/>
    <mergeCell ref="F18:G18"/>
    <mergeCell ref="B2:F2"/>
    <mergeCell ref="B3:F3"/>
    <mergeCell ref="B4:F4"/>
    <mergeCell ref="F8:G8"/>
    <mergeCell ref="B9:D9"/>
    <mergeCell ref="F11:G11"/>
    <mergeCell ref="B12:D12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</mergeCells>
  <conditionalFormatting sqref="B9:D9">
    <cfRule type="containsBlanks" dxfId="0" priority="1">
      <formula>LEN(TRIM(B9))=0</formula>
    </cfRule>
  </conditionalFormatting>
  <conditionalFormatting sqref="B12:D12">
    <cfRule type="containsBlanks" dxfId="0" priority="2">
      <formula>LEN(TRIM(B12))=0</formula>
    </cfRule>
  </conditionalFormatting>
  <conditionalFormatting sqref="B21">
    <cfRule type="expression" dxfId="0" priority="3">
      <formula>$H$21&lt;4</formula>
    </cfRule>
  </conditionalFormatting>
  <conditionalFormatting sqref="B22:B25">
    <cfRule type="expression" dxfId="0" priority="4">
      <formula>$H$21&lt;4</formula>
    </cfRule>
  </conditionalFormatting>
  <conditionalFormatting sqref="B15">
    <cfRule type="containsBlanks" dxfId="0" priority="5">
      <formula>LEN(TRIM(B15))=0</formula>
    </cfRule>
  </conditionalFormatting>
  <conditionalFormatting sqref="C28:C43">
    <cfRule type="expression" dxfId="0" priority="6">
      <formula>OR($H28&gt;1,$J28&gt;2)</formula>
    </cfRule>
  </conditionalFormatting>
  <conditionalFormatting sqref="C28:C43">
    <cfRule type="expression" dxfId="0" priority="7">
      <formula>$H$1&lt;6</formula>
    </cfRule>
  </conditionalFormatting>
  <dataValidations>
    <dataValidation type="list" allowBlank="1" showErrorMessage="1" sqref="C28:C43">
      <formula1>#REF!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6.71"/>
    <col customWidth="1" min="2" max="2" width="12.86"/>
    <col customWidth="1" min="3" max="4" width="11.43"/>
    <col customWidth="1" min="5" max="5" width="20.29"/>
    <col customWidth="1" min="6" max="21" width="11.43"/>
  </cols>
  <sheetData>
    <row r="1" ht="13.5" customHeight="1">
      <c r="A1" s="171" t="s">
        <v>106</v>
      </c>
      <c r="B1" s="172" t="s">
        <v>107</v>
      </c>
      <c r="C1" s="173" t="s">
        <v>108</v>
      </c>
      <c r="D1" s="174"/>
      <c r="E1" s="17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13.5" customHeight="1">
      <c r="A2" s="175" t="s">
        <v>109</v>
      </c>
      <c r="B2" s="176" t="s">
        <v>54</v>
      </c>
      <c r="C2" s="177" t="s">
        <v>110</v>
      </c>
      <c r="D2" s="174"/>
      <c r="E2" s="177" t="s">
        <v>77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13.5" customHeight="1">
      <c r="A3" s="175" t="s">
        <v>111</v>
      </c>
      <c r="B3" s="176" t="s">
        <v>54</v>
      </c>
      <c r="C3" s="177" t="s">
        <v>110</v>
      </c>
      <c r="D3" s="174"/>
      <c r="E3" s="177" t="s">
        <v>110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ht="13.5" customHeight="1">
      <c r="A4" s="175" t="s">
        <v>112</v>
      </c>
      <c r="B4" s="176" t="s">
        <v>54</v>
      </c>
      <c r="C4" s="177" t="s">
        <v>77</v>
      </c>
      <c r="D4" s="174"/>
      <c r="E4" s="177" t="s">
        <v>92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ht="13.5" customHeight="1">
      <c r="A5" s="175" t="s">
        <v>113</v>
      </c>
      <c r="B5" s="176" t="s">
        <v>54</v>
      </c>
      <c r="C5" s="177" t="s">
        <v>77</v>
      </c>
      <c r="D5" s="174"/>
      <c r="E5" s="17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ht="13.5" customHeight="1">
      <c r="A6" s="175" t="s">
        <v>114</v>
      </c>
      <c r="B6" s="176" t="s">
        <v>57</v>
      </c>
      <c r="C6" s="177" t="s">
        <v>92</v>
      </c>
      <c r="D6" s="174"/>
      <c r="E6" s="17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ht="13.5" customHeight="1">
      <c r="A7" s="175" t="s">
        <v>115</v>
      </c>
      <c r="B7" s="176" t="s">
        <v>57</v>
      </c>
      <c r="C7" s="177" t="s">
        <v>92</v>
      </c>
      <c r="D7" s="174"/>
      <c r="E7" s="17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ht="13.5" customHeight="1">
      <c r="A8" s="175" t="s">
        <v>116</v>
      </c>
      <c r="B8" s="176" t="s">
        <v>57</v>
      </c>
      <c r="C8" s="177" t="s">
        <v>110</v>
      </c>
      <c r="D8" s="174"/>
      <c r="E8" s="17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ht="13.5" customHeight="1">
      <c r="A9" s="175" t="s">
        <v>117</v>
      </c>
      <c r="B9" s="176" t="s">
        <v>57</v>
      </c>
      <c r="C9" s="177" t="s">
        <v>110</v>
      </c>
      <c r="D9" s="174"/>
      <c r="E9" s="17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ht="13.5" customHeight="1">
      <c r="A10" s="175" t="s">
        <v>118</v>
      </c>
      <c r="B10" s="176" t="s">
        <v>57</v>
      </c>
      <c r="C10" s="177" t="s">
        <v>110</v>
      </c>
      <c r="D10" s="174"/>
      <c r="E10" s="17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ht="13.5" customHeight="1">
      <c r="A11" s="175" t="s">
        <v>119</v>
      </c>
      <c r="B11" s="176" t="s">
        <v>57</v>
      </c>
      <c r="C11" s="177" t="s">
        <v>110</v>
      </c>
      <c r="D11" s="174"/>
      <c r="E11" s="17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ht="13.5" customHeight="1">
      <c r="A12" s="175" t="s">
        <v>120</v>
      </c>
      <c r="B12" s="176" t="s">
        <v>57</v>
      </c>
      <c r="C12" s="177" t="s">
        <v>92</v>
      </c>
      <c r="D12" s="174"/>
      <c r="E12" s="17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ht="13.5" customHeight="1">
      <c r="A13" s="175" t="s">
        <v>121</v>
      </c>
      <c r="B13" s="176" t="s">
        <v>57</v>
      </c>
      <c r="C13" s="177" t="s">
        <v>92</v>
      </c>
      <c r="D13" s="174"/>
      <c r="E13" s="17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ht="13.5" customHeight="1">
      <c r="A14" s="175" t="s">
        <v>122</v>
      </c>
      <c r="B14" s="176" t="s">
        <v>57</v>
      </c>
      <c r="C14" s="177" t="s">
        <v>92</v>
      </c>
      <c r="D14" s="174"/>
      <c r="E14" s="17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ht="13.5" customHeight="1">
      <c r="A15" s="175" t="s">
        <v>123</v>
      </c>
      <c r="B15" s="176" t="s">
        <v>57</v>
      </c>
      <c r="C15" s="177" t="s">
        <v>92</v>
      </c>
      <c r="D15" s="174"/>
      <c r="E15" s="17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ht="13.5" customHeight="1">
      <c r="A16" s="175" t="s">
        <v>124</v>
      </c>
      <c r="B16" s="176" t="s">
        <v>57</v>
      </c>
      <c r="C16" s="177" t="s">
        <v>110</v>
      </c>
      <c r="D16" s="174"/>
      <c r="E16" s="17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ht="13.5" customHeight="1">
      <c r="A17" s="175" t="s">
        <v>125</v>
      </c>
      <c r="B17" s="176" t="s">
        <v>57</v>
      </c>
      <c r="C17" s="177" t="s">
        <v>110</v>
      </c>
      <c r="D17" s="174"/>
      <c r="E17" s="17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ht="13.5" customHeight="1">
      <c r="A18" s="175" t="s">
        <v>126</v>
      </c>
      <c r="B18" s="176" t="s">
        <v>57</v>
      </c>
      <c r="C18" s="177" t="s">
        <v>110</v>
      </c>
      <c r="D18" s="174"/>
      <c r="E18" s="17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ht="13.5" customHeight="1">
      <c r="A19" s="175" t="s">
        <v>127</v>
      </c>
      <c r="B19" s="176" t="s">
        <v>57</v>
      </c>
      <c r="C19" s="177" t="s">
        <v>110</v>
      </c>
      <c r="D19" s="174"/>
      <c r="E19" s="17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ht="13.5" customHeight="1">
      <c r="A20" s="175" t="s">
        <v>128</v>
      </c>
      <c r="B20" s="176" t="s">
        <v>57</v>
      </c>
      <c r="C20" s="177" t="s">
        <v>110</v>
      </c>
      <c r="D20" s="174"/>
      <c r="E20" s="17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ht="13.5" customHeight="1">
      <c r="A21" s="175" t="s">
        <v>129</v>
      </c>
      <c r="B21" s="176" t="s">
        <v>57</v>
      </c>
      <c r="C21" s="177" t="s">
        <v>110</v>
      </c>
      <c r="D21" s="174"/>
      <c r="E21" s="17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ht="13.5" customHeight="1">
      <c r="A22" s="175" t="s">
        <v>130</v>
      </c>
      <c r="B22" s="176" t="s">
        <v>57</v>
      </c>
      <c r="C22" s="177" t="s">
        <v>92</v>
      </c>
      <c r="D22" s="174"/>
      <c r="E22" s="17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ht="13.5" customHeight="1">
      <c r="A23" s="175" t="s">
        <v>131</v>
      </c>
      <c r="B23" s="176" t="s">
        <v>57</v>
      </c>
      <c r="C23" s="177" t="s">
        <v>92</v>
      </c>
      <c r="D23" s="174"/>
      <c r="E23" s="17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ht="13.5" customHeight="1">
      <c r="A24" s="175" t="s">
        <v>132</v>
      </c>
      <c r="B24" s="176" t="s">
        <v>57</v>
      </c>
      <c r="C24" s="177" t="s">
        <v>92</v>
      </c>
      <c r="D24" s="174"/>
      <c r="E24" s="17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ht="13.5" customHeight="1">
      <c r="A25" s="175" t="s">
        <v>133</v>
      </c>
      <c r="B25" s="176" t="s">
        <v>57</v>
      </c>
      <c r="C25" s="177" t="s">
        <v>92</v>
      </c>
      <c r="D25" s="174"/>
      <c r="E25" s="17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ht="13.5" customHeight="1">
      <c r="A26" s="175" t="s">
        <v>134</v>
      </c>
      <c r="B26" s="176" t="s">
        <v>135</v>
      </c>
      <c r="C26" s="177" t="s">
        <v>92</v>
      </c>
      <c r="D26" s="174"/>
      <c r="E26" s="17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ht="13.5" customHeight="1">
      <c r="A27" s="175" t="s">
        <v>136</v>
      </c>
      <c r="B27" s="176" t="s">
        <v>135</v>
      </c>
      <c r="C27" s="177" t="s">
        <v>92</v>
      </c>
      <c r="D27" s="174"/>
      <c r="E27" s="17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ht="13.5" customHeight="1">
      <c r="A28" s="175" t="s">
        <v>137</v>
      </c>
      <c r="B28" s="176" t="s">
        <v>135</v>
      </c>
      <c r="C28" s="177" t="s">
        <v>92</v>
      </c>
      <c r="D28" s="174"/>
      <c r="E28" s="17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ht="13.5" customHeight="1">
      <c r="A29" s="175" t="s">
        <v>138</v>
      </c>
      <c r="B29" s="176" t="s">
        <v>135</v>
      </c>
      <c r="C29" s="177" t="s">
        <v>92</v>
      </c>
      <c r="D29" s="174"/>
      <c r="E29" s="17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ht="13.5" customHeight="1">
      <c r="A30" s="175" t="s">
        <v>139</v>
      </c>
      <c r="B30" s="176" t="s">
        <v>135</v>
      </c>
      <c r="C30" s="177" t="s">
        <v>92</v>
      </c>
      <c r="D30" s="174"/>
      <c r="E30" s="17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ht="13.5" customHeight="1">
      <c r="A31" s="175" t="s">
        <v>140</v>
      </c>
      <c r="B31" s="176" t="s">
        <v>135</v>
      </c>
      <c r="C31" s="177" t="s">
        <v>92</v>
      </c>
      <c r="D31" s="174"/>
      <c r="E31" s="17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ht="13.5" customHeight="1">
      <c r="A32" s="175" t="s">
        <v>141</v>
      </c>
      <c r="B32" s="176" t="s">
        <v>135</v>
      </c>
      <c r="C32" s="177" t="s">
        <v>92</v>
      </c>
      <c r="D32" s="174"/>
      <c r="E32" s="17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ht="13.5" customHeight="1">
      <c r="A33" s="175" t="s">
        <v>142</v>
      </c>
      <c r="B33" s="176" t="s">
        <v>52</v>
      </c>
      <c r="C33" s="177" t="s">
        <v>92</v>
      </c>
      <c r="D33" s="174"/>
      <c r="E33" s="17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ht="13.5" customHeight="1">
      <c r="A34" s="175" t="s">
        <v>143</v>
      </c>
      <c r="B34" s="176" t="s">
        <v>52</v>
      </c>
      <c r="C34" s="177" t="s">
        <v>92</v>
      </c>
      <c r="D34" s="174"/>
      <c r="E34" s="178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ht="13.5" customHeight="1">
      <c r="A35" s="175" t="s">
        <v>144</v>
      </c>
      <c r="B35" s="176" t="s">
        <v>135</v>
      </c>
      <c r="C35" s="177" t="s">
        <v>92</v>
      </c>
      <c r="D35" s="174"/>
      <c r="E35" s="178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ht="13.5" customHeight="1">
      <c r="A36" s="175" t="s">
        <v>145</v>
      </c>
      <c r="B36" s="176" t="s">
        <v>56</v>
      </c>
      <c r="C36" s="177" t="s">
        <v>92</v>
      </c>
      <c r="D36" s="174"/>
      <c r="E36" s="178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ht="13.5" customHeight="1">
      <c r="A37" s="175" t="s">
        <v>146</v>
      </c>
      <c r="B37" s="176" t="s">
        <v>56</v>
      </c>
      <c r="C37" s="177" t="s">
        <v>92</v>
      </c>
      <c r="D37" s="174"/>
      <c r="E37" s="17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ht="13.5" customHeight="1">
      <c r="A38" s="175" t="s">
        <v>147</v>
      </c>
      <c r="B38" s="176" t="s">
        <v>56</v>
      </c>
      <c r="C38" s="177" t="s">
        <v>92</v>
      </c>
      <c r="D38" s="174"/>
      <c r="E38" s="178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ht="13.5" customHeight="1">
      <c r="A39" s="175" t="s">
        <v>148</v>
      </c>
      <c r="B39" s="176" t="s">
        <v>56</v>
      </c>
      <c r="C39" s="177" t="s">
        <v>92</v>
      </c>
      <c r="D39" s="174"/>
      <c r="E39" s="178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ht="13.5" customHeight="1">
      <c r="A40" s="175" t="s">
        <v>149</v>
      </c>
      <c r="B40" s="176" t="s">
        <v>56</v>
      </c>
      <c r="C40" s="177" t="s">
        <v>92</v>
      </c>
      <c r="D40" s="174"/>
      <c r="E40" s="17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ht="13.5" customHeight="1">
      <c r="A41" s="175" t="s">
        <v>150</v>
      </c>
      <c r="B41" s="176" t="s">
        <v>56</v>
      </c>
      <c r="C41" s="177" t="s">
        <v>92</v>
      </c>
      <c r="D41" s="174"/>
      <c r="E41" s="17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ht="13.5" customHeight="1">
      <c r="A42" s="175" t="s">
        <v>151</v>
      </c>
      <c r="B42" s="176" t="s">
        <v>56</v>
      </c>
      <c r="C42" s="177" t="s">
        <v>92</v>
      </c>
      <c r="D42" s="174"/>
      <c r="E42" s="178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ht="13.5" customHeight="1">
      <c r="A43" s="175" t="s">
        <v>152</v>
      </c>
      <c r="B43" s="176" t="s">
        <v>56</v>
      </c>
      <c r="C43" s="177" t="s">
        <v>92</v>
      </c>
      <c r="D43" s="174"/>
      <c r="E43" s="178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ht="13.5" customHeight="1">
      <c r="A44" s="175" t="s">
        <v>153</v>
      </c>
      <c r="B44" s="176" t="s">
        <v>56</v>
      </c>
      <c r="C44" s="177" t="s">
        <v>92</v>
      </c>
      <c r="D44" s="174"/>
      <c r="E44" s="178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ht="13.5" customHeight="1">
      <c r="A45" s="175" t="s">
        <v>154</v>
      </c>
      <c r="B45" s="176" t="s">
        <v>56</v>
      </c>
      <c r="C45" s="177" t="s">
        <v>92</v>
      </c>
      <c r="D45" s="174"/>
      <c r="E45" s="178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ht="13.5" customHeight="1">
      <c r="A46" s="175" t="s">
        <v>155</v>
      </c>
      <c r="B46" s="176" t="s">
        <v>56</v>
      </c>
      <c r="C46" s="177" t="s">
        <v>92</v>
      </c>
      <c r="D46" s="174"/>
      <c r="E46" s="17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ht="13.5" customHeight="1">
      <c r="A47" s="175" t="s">
        <v>156</v>
      </c>
      <c r="B47" s="176" t="s">
        <v>56</v>
      </c>
      <c r="C47" s="177" t="s">
        <v>92</v>
      </c>
      <c r="D47" s="174"/>
      <c r="E47" s="17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ht="13.5" customHeight="1">
      <c r="A48" s="175" t="s">
        <v>157</v>
      </c>
      <c r="B48" s="176" t="s">
        <v>56</v>
      </c>
      <c r="C48" s="177" t="s">
        <v>92</v>
      </c>
      <c r="D48" s="174"/>
      <c r="E48" s="178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ht="13.5" customHeight="1">
      <c r="A49" s="175" t="s">
        <v>158</v>
      </c>
      <c r="B49" s="176" t="s">
        <v>56</v>
      </c>
      <c r="C49" s="177" t="s">
        <v>92</v>
      </c>
      <c r="D49" s="174"/>
      <c r="E49" s="178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ht="13.5" customHeight="1">
      <c r="A50" s="175" t="s">
        <v>159</v>
      </c>
      <c r="B50" s="176" t="s">
        <v>56</v>
      </c>
      <c r="C50" s="177" t="s">
        <v>92</v>
      </c>
      <c r="D50" s="174"/>
      <c r="E50" s="178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ht="13.5" customHeight="1">
      <c r="A51" s="175" t="s">
        <v>160</v>
      </c>
      <c r="B51" s="176" t="s">
        <v>56</v>
      </c>
      <c r="C51" s="177" t="s">
        <v>92</v>
      </c>
      <c r="D51" s="174"/>
      <c r="E51" s="178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ht="13.5" customHeight="1">
      <c r="A52" s="175" t="s">
        <v>161</v>
      </c>
      <c r="B52" s="176" t="s">
        <v>56</v>
      </c>
      <c r="C52" s="177" t="s">
        <v>92</v>
      </c>
      <c r="D52" s="174"/>
      <c r="E52" s="178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ht="13.5" customHeight="1">
      <c r="A53" s="175" t="s">
        <v>162</v>
      </c>
      <c r="B53" s="176" t="s">
        <v>56</v>
      </c>
      <c r="C53" s="177" t="s">
        <v>92</v>
      </c>
      <c r="D53" s="174"/>
      <c r="E53" s="178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ht="13.5" customHeight="1">
      <c r="A54" s="175" t="s">
        <v>163</v>
      </c>
      <c r="B54" s="176" t="s">
        <v>56</v>
      </c>
      <c r="C54" s="177" t="s">
        <v>92</v>
      </c>
      <c r="D54" s="174"/>
      <c r="E54" s="178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ht="13.5" customHeight="1">
      <c r="A55" s="175" t="s">
        <v>164</v>
      </c>
      <c r="B55" s="176" t="s">
        <v>56</v>
      </c>
      <c r="C55" s="177" t="s">
        <v>92</v>
      </c>
      <c r="D55" s="174"/>
      <c r="E55" s="178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ht="13.5" customHeight="1">
      <c r="A56" s="175" t="s">
        <v>165</v>
      </c>
      <c r="B56" s="176" t="s">
        <v>56</v>
      </c>
      <c r="C56" s="177" t="s">
        <v>92</v>
      </c>
      <c r="D56" s="174"/>
      <c r="E56" s="17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ht="13.5" customHeight="1">
      <c r="A57" s="175" t="s">
        <v>166</v>
      </c>
      <c r="B57" s="176" t="s">
        <v>56</v>
      </c>
      <c r="C57" s="177" t="s">
        <v>92</v>
      </c>
      <c r="D57" s="174"/>
      <c r="E57" s="17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ht="13.5" customHeight="1">
      <c r="A58" s="175" t="s">
        <v>167</v>
      </c>
      <c r="B58" s="176" t="s">
        <v>56</v>
      </c>
      <c r="C58" s="177" t="s">
        <v>92</v>
      </c>
      <c r="D58" s="174"/>
      <c r="E58" s="178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ht="13.5" customHeight="1">
      <c r="A59" s="175" t="s">
        <v>168</v>
      </c>
      <c r="B59" s="176" t="s">
        <v>56</v>
      </c>
      <c r="C59" s="177" t="s">
        <v>92</v>
      </c>
      <c r="D59" s="174"/>
      <c r="E59" s="178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ht="13.5" customHeight="1">
      <c r="A60" s="175" t="s">
        <v>169</v>
      </c>
      <c r="B60" s="176" t="s">
        <v>56</v>
      </c>
      <c r="C60" s="177" t="s">
        <v>92</v>
      </c>
      <c r="D60" s="174"/>
      <c r="E60" s="178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ht="13.5" customHeight="1">
      <c r="A61" s="175" t="s">
        <v>170</v>
      </c>
      <c r="B61" s="176" t="s">
        <v>56</v>
      </c>
      <c r="C61" s="177" t="s">
        <v>92</v>
      </c>
      <c r="D61" s="174"/>
      <c r="E61" s="178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ht="13.5" customHeight="1">
      <c r="A62" s="175" t="s">
        <v>171</v>
      </c>
      <c r="B62" s="176" t="s">
        <v>56</v>
      </c>
      <c r="C62" s="177" t="s">
        <v>92</v>
      </c>
      <c r="D62" s="174"/>
      <c r="E62" s="178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ht="13.5" customHeight="1">
      <c r="A63" s="175" t="s">
        <v>172</v>
      </c>
      <c r="B63" s="176" t="s">
        <v>56</v>
      </c>
      <c r="C63" s="177" t="s">
        <v>92</v>
      </c>
      <c r="D63" s="174"/>
      <c r="E63" s="178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ht="13.5" customHeight="1">
      <c r="A64" s="175" t="s">
        <v>173</v>
      </c>
      <c r="B64" s="176" t="s">
        <v>56</v>
      </c>
      <c r="C64" s="177" t="s">
        <v>92</v>
      </c>
      <c r="D64" s="174"/>
      <c r="E64" s="178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ht="13.5" customHeight="1">
      <c r="A65" s="175" t="s">
        <v>174</v>
      </c>
      <c r="B65" s="176" t="s">
        <v>56</v>
      </c>
      <c r="C65" s="177" t="s">
        <v>92</v>
      </c>
      <c r="D65" s="174"/>
      <c r="E65" s="178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ht="13.5" customHeight="1">
      <c r="A66" s="175" t="s">
        <v>175</v>
      </c>
      <c r="B66" s="176" t="s">
        <v>135</v>
      </c>
      <c r="C66" s="177" t="s">
        <v>92</v>
      </c>
      <c r="D66" s="174"/>
      <c r="E66" s="178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ht="13.5" customHeight="1">
      <c r="A67" s="175" t="s">
        <v>176</v>
      </c>
      <c r="B67" s="176" t="s">
        <v>135</v>
      </c>
      <c r="C67" s="177" t="s">
        <v>92</v>
      </c>
      <c r="D67" s="174"/>
      <c r="E67" s="178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ht="13.5" customHeight="1">
      <c r="A68" s="175" t="s">
        <v>177</v>
      </c>
      <c r="B68" s="176" t="s">
        <v>135</v>
      </c>
      <c r="C68" s="177" t="s">
        <v>92</v>
      </c>
      <c r="D68" s="174"/>
      <c r="E68" s="178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ht="13.5" customHeight="1">
      <c r="A69" s="175" t="s">
        <v>178</v>
      </c>
      <c r="B69" s="176" t="s">
        <v>135</v>
      </c>
      <c r="C69" s="177" t="s">
        <v>92</v>
      </c>
      <c r="D69" s="174"/>
      <c r="E69" s="178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ht="13.5" customHeight="1">
      <c r="A70" s="175" t="s">
        <v>179</v>
      </c>
      <c r="B70" s="176" t="s">
        <v>135</v>
      </c>
      <c r="C70" s="177" t="s">
        <v>92</v>
      </c>
      <c r="D70" s="174"/>
      <c r="E70" s="178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ht="13.5" customHeight="1">
      <c r="A71" s="175" t="s">
        <v>180</v>
      </c>
      <c r="B71" s="176" t="s">
        <v>135</v>
      </c>
      <c r="C71" s="177" t="s">
        <v>92</v>
      </c>
      <c r="D71" s="174"/>
      <c r="E71" s="178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ht="13.5" customHeight="1">
      <c r="A72" s="175" t="s">
        <v>181</v>
      </c>
      <c r="B72" s="176" t="s">
        <v>135</v>
      </c>
      <c r="C72" s="177" t="s">
        <v>92</v>
      </c>
      <c r="D72" s="174"/>
      <c r="E72" s="178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ht="13.5" customHeight="1">
      <c r="A73" s="175" t="s">
        <v>182</v>
      </c>
      <c r="B73" s="176" t="s">
        <v>135</v>
      </c>
      <c r="C73" s="177" t="s">
        <v>92</v>
      </c>
      <c r="D73" s="174"/>
      <c r="E73" s="178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ht="13.5" customHeight="1">
      <c r="A74" s="175" t="s">
        <v>183</v>
      </c>
      <c r="B74" s="176" t="s">
        <v>52</v>
      </c>
      <c r="C74" s="177" t="s">
        <v>92</v>
      </c>
      <c r="D74" s="174"/>
      <c r="E74" s="178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ht="13.5" customHeight="1">
      <c r="A75" s="175" t="s">
        <v>184</v>
      </c>
      <c r="B75" s="176" t="s">
        <v>52</v>
      </c>
      <c r="C75" s="177" t="s">
        <v>92</v>
      </c>
      <c r="D75" s="174"/>
      <c r="E75" s="178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ht="13.5" customHeight="1">
      <c r="A76" s="175" t="s">
        <v>185</v>
      </c>
      <c r="B76" s="176" t="s">
        <v>56</v>
      </c>
      <c r="C76" s="177" t="s">
        <v>92</v>
      </c>
      <c r="D76" s="174"/>
      <c r="E76" s="178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ht="13.5" customHeight="1">
      <c r="A77" s="175" t="s">
        <v>186</v>
      </c>
      <c r="B77" s="176" t="s">
        <v>56</v>
      </c>
      <c r="C77" s="177" t="s">
        <v>92</v>
      </c>
      <c r="D77" s="174"/>
      <c r="E77" s="178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ht="13.5" customHeight="1">
      <c r="A78" s="175" t="s">
        <v>187</v>
      </c>
      <c r="B78" s="176" t="s">
        <v>56</v>
      </c>
      <c r="C78" s="177" t="s">
        <v>92</v>
      </c>
      <c r="D78" s="174"/>
      <c r="E78" s="178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ht="13.5" customHeight="1">
      <c r="A79" s="175" t="s">
        <v>188</v>
      </c>
      <c r="B79" s="176" t="s">
        <v>56</v>
      </c>
      <c r="C79" s="177" t="s">
        <v>92</v>
      </c>
      <c r="D79" s="174"/>
      <c r="E79" s="178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ht="13.5" customHeight="1">
      <c r="A80" s="175" t="s">
        <v>189</v>
      </c>
      <c r="B80" s="176" t="s">
        <v>57</v>
      </c>
      <c r="C80" s="177" t="s">
        <v>92</v>
      </c>
      <c r="D80" s="174"/>
      <c r="E80" s="178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ht="13.5" customHeight="1">
      <c r="A81" s="175" t="s">
        <v>190</v>
      </c>
      <c r="B81" s="176" t="s">
        <v>57</v>
      </c>
      <c r="C81" s="177" t="s">
        <v>92</v>
      </c>
      <c r="D81" s="174"/>
      <c r="E81" s="178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ht="13.5" customHeight="1">
      <c r="A82" s="175" t="s">
        <v>191</v>
      </c>
      <c r="B82" s="176" t="s">
        <v>57</v>
      </c>
      <c r="C82" s="177" t="s">
        <v>92</v>
      </c>
      <c r="D82" s="174"/>
      <c r="E82" s="178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ht="13.5" customHeight="1">
      <c r="A83" s="175" t="s">
        <v>192</v>
      </c>
      <c r="B83" s="176" t="s">
        <v>57</v>
      </c>
      <c r="C83" s="177" t="s">
        <v>92</v>
      </c>
      <c r="D83" s="174"/>
      <c r="E83" s="178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ht="13.5" customHeight="1">
      <c r="A84" s="175" t="s">
        <v>193</v>
      </c>
      <c r="B84" s="176" t="s">
        <v>135</v>
      </c>
      <c r="C84" s="177" t="s">
        <v>92</v>
      </c>
      <c r="D84" s="174"/>
      <c r="E84" s="178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ht="13.5" customHeight="1">
      <c r="A85" s="175" t="s">
        <v>194</v>
      </c>
      <c r="B85" s="176" t="s">
        <v>135</v>
      </c>
      <c r="C85" s="177" t="s">
        <v>92</v>
      </c>
      <c r="D85" s="174"/>
      <c r="E85" s="178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ht="13.5" customHeight="1">
      <c r="A86" s="175" t="s">
        <v>195</v>
      </c>
      <c r="B86" s="176" t="s">
        <v>135</v>
      </c>
      <c r="C86" s="177" t="s">
        <v>92</v>
      </c>
      <c r="D86" s="174"/>
      <c r="E86" s="178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ht="13.5" customHeight="1">
      <c r="A87" s="175" t="s">
        <v>196</v>
      </c>
      <c r="B87" s="176" t="s">
        <v>135</v>
      </c>
      <c r="C87" s="177" t="s">
        <v>92</v>
      </c>
      <c r="D87" s="174"/>
      <c r="E87" s="178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ht="13.5" customHeight="1">
      <c r="A88" s="175" t="s">
        <v>197</v>
      </c>
      <c r="B88" s="176" t="s">
        <v>56</v>
      </c>
      <c r="C88" s="177" t="s">
        <v>110</v>
      </c>
      <c r="D88" s="174"/>
      <c r="E88" s="178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ht="13.5" customHeight="1">
      <c r="A89" s="175" t="s">
        <v>198</v>
      </c>
      <c r="B89" s="176" t="s">
        <v>56</v>
      </c>
      <c r="C89" s="177" t="s">
        <v>110</v>
      </c>
      <c r="D89" s="174"/>
      <c r="E89" s="178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ht="13.5" customHeight="1">
      <c r="A90" s="175" t="s">
        <v>21</v>
      </c>
      <c r="B90" s="176" t="s">
        <v>56</v>
      </c>
      <c r="C90" s="177" t="s">
        <v>110</v>
      </c>
      <c r="D90" s="174"/>
      <c r="E90" s="178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ht="13.5" customHeight="1">
      <c r="A91" s="175" t="s">
        <v>199</v>
      </c>
      <c r="B91" s="176" t="s">
        <v>56</v>
      </c>
      <c r="C91" s="177" t="s">
        <v>110</v>
      </c>
      <c r="D91" s="174"/>
      <c r="E91" s="178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ht="13.5" customHeight="1">
      <c r="A92" s="175" t="s">
        <v>200</v>
      </c>
      <c r="B92" s="176" t="s">
        <v>56</v>
      </c>
      <c r="C92" s="177" t="s">
        <v>92</v>
      </c>
      <c r="D92" s="174"/>
      <c r="E92" s="178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ht="13.5" customHeight="1">
      <c r="A93" s="175" t="s">
        <v>201</v>
      </c>
      <c r="B93" s="176" t="s">
        <v>56</v>
      </c>
      <c r="C93" s="177" t="s">
        <v>92</v>
      </c>
      <c r="D93" s="174"/>
      <c r="E93" s="178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ht="13.5" customHeight="1">
      <c r="A94" s="175" t="s">
        <v>202</v>
      </c>
      <c r="B94" s="176" t="s">
        <v>56</v>
      </c>
      <c r="C94" s="177" t="s">
        <v>92</v>
      </c>
      <c r="D94" s="174"/>
      <c r="E94" s="178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ht="13.5" customHeight="1">
      <c r="A95" s="175" t="s">
        <v>203</v>
      </c>
      <c r="B95" s="176" t="s">
        <v>56</v>
      </c>
      <c r="C95" s="177" t="s">
        <v>92</v>
      </c>
      <c r="D95" s="174"/>
      <c r="E95" s="178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ht="13.5" customHeight="1">
      <c r="A96" s="175" t="s">
        <v>204</v>
      </c>
      <c r="B96" s="176" t="s">
        <v>56</v>
      </c>
      <c r="C96" s="177" t="s">
        <v>110</v>
      </c>
      <c r="D96" s="174"/>
      <c r="E96" s="178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ht="13.5" customHeight="1">
      <c r="A97" s="175" t="s">
        <v>205</v>
      </c>
      <c r="B97" s="176" t="s">
        <v>56</v>
      </c>
      <c r="C97" s="177" t="s">
        <v>110</v>
      </c>
      <c r="D97" s="174"/>
      <c r="E97" s="178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ht="13.5" customHeight="1">
      <c r="A98" s="175" t="s">
        <v>206</v>
      </c>
      <c r="B98" s="176" t="s">
        <v>56</v>
      </c>
      <c r="C98" s="177" t="s">
        <v>92</v>
      </c>
      <c r="D98" s="174"/>
      <c r="E98" s="178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ht="13.5" customHeight="1">
      <c r="A99" s="175" t="s">
        <v>207</v>
      </c>
      <c r="B99" s="176" t="s">
        <v>56</v>
      </c>
      <c r="C99" s="177" t="s">
        <v>92</v>
      </c>
      <c r="D99" s="174"/>
      <c r="E99" s="178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ht="13.5" customHeight="1">
      <c r="A100" s="175" t="s">
        <v>208</v>
      </c>
      <c r="B100" s="176" t="s">
        <v>56</v>
      </c>
      <c r="C100" s="177" t="s">
        <v>92</v>
      </c>
      <c r="D100" s="174"/>
      <c r="E100" s="178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ht="13.5" customHeight="1">
      <c r="A101" s="175" t="s">
        <v>209</v>
      </c>
      <c r="B101" s="176" t="s">
        <v>56</v>
      </c>
      <c r="C101" s="177" t="s">
        <v>92</v>
      </c>
      <c r="D101" s="174"/>
      <c r="E101" s="178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ht="13.5" customHeight="1">
      <c r="A102" s="175" t="s">
        <v>210</v>
      </c>
      <c r="B102" s="176" t="s">
        <v>135</v>
      </c>
      <c r="C102" s="177" t="s">
        <v>92</v>
      </c>
      <c r="D102" s="174"/>
      <c r="E102" s="178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ht="13.5" customHeight="1">
      <c r="A103" s="175" t="s">
        <v>211</v>
      </c>
      <c r="B103" s="176" t="s">
        <v>135</v>
      </c>
      <c r="C103" s="177" t="s">
        <v>92</v>
      </c>
      <c r="D103" s="174"/>
      <c r="E103" s="178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ht="13.5" customHeight="1">
      <c r="A104" s="175" t="s">
        <v>212</v>
      </c>
      <c r="B104" s="176" t="s">
        <v>135</v>
      </c>
      <c r="C104" s="177" t="s">
        <v>92</v>
      </c>
      <c r="D104" s="174"/>
      <c r="E104" s="178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ht="13.5" customHeight="1">
      <c r="A105" s="175" t="s">
        <v>213</v>
      </c>
      <c r="B105" s="176" t="s">
        <v>135</v>
      </c>
      <c r="C105" s="177" t="s">
        <v>92</v>
      </c>
      <c r="D105" s="174"/>
      <c r="E105" s="178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ht="13.5" customHeight="1">
      <c r="A106" s="175" t="s">
        <v>214</v>
      </c>
      <c r="B106" s="176" t="s">
        <v>52</v>
      </c>
      <c r="C106" s="177" t="s">
        <v>92</v>
      </c>
      <c r="D106" s="174"/>
      <c r="E106" s="178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ht="13.5" customHeight="1">
      <c r="A107" s="175" t="s">
        <v>215</v>
      </c>
      <c r="B107" s="176" t="s">
        <v>52</v>
      </c>
      <c r="C107" s="177" t="s">
        <v>92</v>
      </c>
      <c r="D107" s="174"/>
      <c r="E107" s="178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ht="13.5" customHeight="1">
      <c r="A108" s="175" t="s">
        <v>216</v>
      </c>
      <c r="B108" s="176" t="s">
        <v>52</v>
      </c>
      <c r="C108" s="177" t="s">
        <v>110</v>
      </c>
      <c r="D108" s="174"/>
      <c r="E108" s="178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ht="13.5" customHeight="1">
      <c r="A109" s="175" t="s">
        <v>217</v>
      </c>
      <c r="B109" s="176" t="s">
        <v>57</v>
      </c>
      <c r="C109" s="177" t="s">
        <v>77</v>
      </c>
      <c r="D109" s="174"/>
      <c r="E109" s="178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ht="13.5" customHeight="1">
      <c r="A110" s="175" t="s">
        <v>218</v>
      </c>
      <c r="B110" s="176" t="s">
        <v>57</v>
      </c>
      <c r="C110" s="177" t="s">
        <v>77</v>
      </c>
      <c r="D110" s="174"/>
      <c r="E110" s="178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ht="13.5" customHeight="1">
      <c r="A111" s="175" t="s">
        <v>219</v>
      </c>
      <c r="B111" s="176" t="s">
        <v>57</v>
      </c>
      <c r="C111" s="177" t="s">
        <v>110</v>
      </c>
      <c r="D111" s="174"/>
      <c r="E111" s="178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ht="13.5" customHeight="1">
      <c r="A112" s="175" t="s">
        <v>220</v>
      </c>
      <c r="B112" s="176" t="s">
        <v>57</v>
      </c>
      <c r="C112" s="177" t="s">
        <v>110</v>
      </c>
      <c r="D112" s="174"/>
      <c r="E112" s="178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ht="13.5" customHeight="1">
      <c r="A113" s="175" t="s">
        <v>221</v>
      </c>
      <c r="B113" s="176" t="s">
        <v>54</v>
      </c>
      <c r="C113" s="177" t="s">
        <v>110</v>
      </c>
      <c r="D113" s="174"/>
      <c r="E113" s="178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ht="13.5" customHeight="1">
      <c r="A114" s="175" t="s">
        <v>222</v>
      </c>
      <c r="B114" s="176" t="s">
        <v>54</v>
      </c>
      <c r="C114" s="177" t="s">
        <v>110</v>
      </c>
      <c r="D114" s="174"/>
      <c r="E114" s="178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ht="13.5" customHeight="1">
      <c r="A115" s="175" t="s">
        <v>223</v>
      </c>
      <c r="B115" s="176" t="s">
        <v>54</v>
      </c>
      <c r="C115" s="177" t="s">
        <v>110</v>
      </c>
      <c r="D115" s="174"/>
      <c r="E115" s="178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ht="13.5" customHeight="1">
      <c r="A116" s="175" t="s">
        <v>224</v>
      </c>
      <c r="B116" s="176" t="s">
        <v>54</v>
      </c>
      <c r="C116" s="177" t="s">
        <v>110</v>
      </c>
      <c r="D116" s="174"/>
      <c r="E116" s="178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ht="13.5" customHeight="1">
      <c r="A117" s="175" t="s">
        <v>225</v>
      </c>
      <c r="B117" s="176" t="s">
        <v>54</v>
      </c>
      <c r="C117" s="177" t="s">
        <v>77</v>
      </c>
      <c r="D117" s="174"/>
      <c r="E117" s="178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ht="13.5" customHeight="1">
      <c r="A118" s="175" t="s">
        <v>226</v>
      </c>
      <c r="B118" s="176" t="s">
        <v>54</v>
      </c>
      <c r="C118" s="177" t="s">
        <v>77</v>
      </c>
      <c r="D118" s="174"/>
      <c r="E118" s="178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ht="13.5" customHeight="1">
      <c r="A119" s="175" t="s">
        <v>227</v>
      </c>
      <c r="B119" s="176" t="s">
        <v>54</v>
      </c>
      <c r="C119" s="177" t="s">
        <v>77</v>
      </c>
      <c r="D119" s="174"/>
      <c r="E119" s="178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ht="13.5" customHeight="1">
      <c r="A120" s="175" t="s">
        <v>228</v>
      </c>
      <c r="B120" s="176" t="s">
        <v>54</v>
      </c>
      <c r="C120" s="177" t="s">
        <v>77</v>
      </c>
      <c r="D120" s="174"/>
      <c r="E120" s="178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ht="13.5" customHeight="1">
      <c r="A121" s="175" t="s">
        <v>229</v>
      </c>
      <c r="B121" s="176" t="s">
        <v>56</v>
      </c>
      <c r="C121" s="177" t="s">
        <v>92</v>
      </c>
      <c r="D121" s="174"/>
      <c r="E121" s="178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ht="13.5" customHeight="1">
      <c r="A122" s="175" t="s">
        <v>230</v>
      </c>
      <c r="B122" s="176" t="s">
        <v>56</v>
      </c>
      <c r="C122" s="177" t="s">
        <v>92</v>
      </c>
      <c r="D122" s="174"/>
      <c r="E122" s="178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ht="13.5" customHeight="1">
      <c r="A123" s="175" t="s">
        <v>231</v>
      </c>
      <c r="B123" s="176" t="s">
        <v>56</v>
      </c>
      <c r="C123" s="177" t="s">
        <v>92</v>
      </c>
      <c r="D123" s="174"/>
      <c r="E123" s="178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ht="13.5" customHeight="1">
      <c r="A124" s="175" t="s">
        <v>232</v>
      </c>
      <c r="B124" s="176" t="s">
        <v>56</v>
      </c>
      <c r="C124" s="177" t="s">
        <v>92</v>
      </c>
      <c r="D124" s="174"/>
      <c r="E124" s="178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ht="13.5" customHeight="1">
      <c r="A125" s="175" t="s">
        <v>233</v>
      </c>
      <c r="B125" s="176" t="s">
        <v>56</v>
      </c>
      <c r="C125" s="177" t="s">
        <v>110</v>
      </c>
      <c r="D125" s="174"/>
      <c r="E125" s="178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ht="13.5" customHeight="1">
      <c r="A126" s="175" t="s">
        <v>234</v>
      </c>
      <c r="B126" s="176" t="s">
        <v>56</v>
      </c>
      <c r="C126" s="177" t="s">
        <v>110</v>
      </c>
      <c r="D126" s="174"/>
      <c r="E126" s="178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ht="13.5" customHeight="1">
      <c r="A127" s="175" t="s">
        <v>235</v>
      </c>
      <c r="B127" s="176" t="s">
        <v>56</v>
      </c>
      <c r="C127" s="177" t="s">
        <v>110</v>
      </c>
      <c r="D127" s="174"/>
      <c r="E127" s="178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ht="13.5" customHeight="1">
      <c r="A128" s="175" t="s">
        <v>236</v>
      </c>
      <c r="B128" s="176" t="s">
        <v>56</v>
      </c>
      <c r="C128" s="177" t="s">
        <v>110</v>
      </c>
      <c r="D128" s="174"/>
      <c r="E128" s="178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ht="13.5" customHeight="1">
      <c r="A129" s="175" t="s">
        <v>237</v>
      </c>
      <c r="B129" s="176" t="s">
        <v>54</v>
      </c>
      <c r="C129" s="177" t="s">
        <v>92</v>
      </c>
      <c r="D129" s="174"/>
      <c r="E129" s="178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ht="13.5" customHeight="1">
      <c r="A130" s="175" t="s">
        <v>238</v>
      </c>
      <c r="B130" s="176" t="s">
        <v>54</v>
      </c>
      <c r="C130" s="177" t="s">
        <v>92</v>
      </c>
      <c r="D130" s="174"/>
      <c r="E130" s="178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ht="13.5" customHeight="1">
      <c r="A131" s="175" t="s">
        <v>239</v>
      </c>
      <c r="B131" s="176" t="s">
        <v>54</v>
      </c>
      <c r="C131" s="177" t="s">
        <v>92</v>
      </c>
      <c r="D131" s="174"/>
      <c r="E131" s="178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ht="13.5" customHeight="1">
      <c r="A132" s="175" t="s">
        <v>240</v>
      </c>
      <c r="B132" s="176" t="s">
        <v>54</v>
      </c>
      <c r="C132" s="177" t="s">
        <v>92</v>
      </c>
      <c r="D132" s="174"/>
      <c r="E132" s="178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ht="13.5" customHeight="1">
      <c r="A133" s="175" t="s">
        <v>241</v>
      </c>
      <c r="B133" s="176" t="s">
        <v>57</v>
      </c>
      <c r="C133" s="177" t="s">
        <v>110</v>
      </c>
      <c r="D133" s="174"/>
      <c r="E133" s="178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ht="13.5" customHeight="1">
      <c r="A134" s="175" t="s">
        <v>242</v>
      </c>
      <c r="B134" s="176" t="s">
        <v>57</v>
      </c>
      <c r="C134" s="177" t="s">
        <v>77</v>
      </c>
      <c r="D134" s="174"/>
      <c r="E134" s="178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ht="13.5" customHeight="1">
      <c r="A135" s="175" t="s">
        <v>243</v>
      </c>
      <c r="B135" s="176" t="s">
        <v>135</v>
      </c>
      <c r="C135" s="177" t="s">
        <v>110</v>
      </c>
      <c r="D135" s="174"/>
      <c r="E135" s="178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ht="13.5" customHeight="1">
      <c r="A136" s="175" t="s">
        <v>244</v>
      </c>
      <c r="B136" s="176" t="s">
        <v>135</v>
      </c>
      <c r="C136" s="177" t="s">
        <v>110</v>
      </c>
      <c r="D136" s="174"/>
      <c r="E136" s="178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ht="13.5" customHeight="1">
      <c r="A137" s="175" t="s">
        <v>245</v>
      </c>
      <c r="B137" s="176" t="s">
        <v>135</v>
      </c>
      <c r="C137" s="177" t="s">
        <v>110</v>
      </c>
      <c r="D137" s="174"/>
      <c r="E137" s="178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ht="13.5" customHeight="1">
      <c r="A138" s="175" t="s">
        <v>246</v>
      </c>
      <c r="B138" s="176" t="s">
        <v>135</v>
      </c>
      <c r="C138" s="177" t="s">
        <v>110</v>
      </c>
      <c r="D138" s="174"/>
      <c r="E138" s="178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ht="13.5" customHeight="1">
      <c r="A139" s="175" t="s">
        <v>247</v>
      </c>
      <c r="B139" s="176" t="s">
        <v>135</v>
      </c>
      <c r="C139" s="177" t="s">
        <v>110</v>
      </c>
      <c r="D139" s="174"/>
      <c r="E139" s="178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ht="13.5" customHeight="1">
      <c r="A140" s="175" t="s">
        <v>248</v>
      </c>
      <c r="B140" s="176" t="s">
        <v>135</v>
      </c>
      <c r="C140" s="177" t="s">
        <v>110</v>
      </c>
      <c r="D140" s="174"/>
      <c r="E140" s="178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ht="13.5" customHeight="1">
      <c r="A141" s="175" t="s">
        <v>249</v>
      </c>
      <c r="B141" s="176" t="s">
        <v>135</v>
      </c>
      <c r="C141" s="177" t="s">
        <v>110</v>
      </c>
      <c r="D141" s="174"/>
      <c r="E141" s="178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ht="13.5" customHeight="1">
      <c r="A142" s="175" t="s">
        <v>250</v>
      </c>
      <c r="B142" s="176" t="s">
        <v>135</v>
      </c>
      <c r="C142" s="177" t="s">
        <v>110</v>
      </c>
      <c r="D142" s="174"/>
      <c r="E142" s="178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ht="13.5" customHeight="1">
      <c r="A143" s="175" t="s">
        <v>251</v>
      </c>
      <c r="B143" s="176" t="s">
        <v>135</v>
      </c>
      <c r="C143" s="177" t="s">
        <v>110</v>
      </c>
      <c r="D143" s="174"/>
      <c r="E143" s="178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ht="13.5" customHeight="1">
      <c r="A144" s="175" t="s">
        <v>252</v>
      </c>
      <c r="B144" s="176" t="s">
        <v>135</v>
      </c>
      <c r="C144" s="177" t="s">
        <v>110</v>
      </c>
      <c r="D144" s="174"/>
      <c r="E144" s="178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ht="13.5" customHeight="1">
      <c r="A145" s="175" t="s">
        <v>253</v>
      </c>
      <c r="B145" s="176" t="s">
        <v>135</v>
      </c>
      <c r="C145" s="177" t="s">
        <v>77</v>
      </c>
      <c r="D145" s="174"/>
      <c r="E145" s="178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ht="13.5" customHeight="1">
      <c r="A146" s="175" t="s">
        <v>254</v>
      </c>
      <c r="B146" s="176" t="s">
        <v>135</v>
      </c>
      <c r="C146" s="177" t="s">
        <v>77</v>
      </c>
      <c r="D146" s="174"/>
      <c r="E146" s="178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ht="13.5" customHeight="1">
      <c r="A147" s="175" t="s">
        <v>255</v>
      </c>
      <c r="B147" s="176" t="s">
        <v>56</v>
      </c>
      <c r="C147" s="177" t="s">
        <v>110</v>
      </c>
      <c r="D147" s="174"/>
      <c r="E147" s="178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ht="13.5" customHeight="1">
      <c r="A148" s="175" t="s">
        <v>256</v>
      </c>
      <c r="B148" s="176" t="s">
        <v>56</v>
      </c>
      <c r="C148" s="177" t="s">
        <v>110</v>
      </c>
      <c r="D148" s="174"/>
      <c r="E148" s="178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ht="13.5" customHeight="1">
      <c r="A149" s="175" t="s">
        <v>257</v>
      </c>
      <c r="B149" s="176" t="s">
        <v>54</v>
      </c>
      <c r="C149" s="177" t="s">
        <v>77</v>
      </c>
      <c r="D149" s="174"/>
      <c r="E149" s="178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ht="13.5" customHeight="1">
      <c r="A150" s="175" t="s">
        <v>258</v>
      </c>
      <c r="B150" s="176" t="s">
        <v>54</v>
      </c>
      <c r="C150" s="177" t="s">
        <v>77</v>
      </c>
      <c r="D150" s="174"/>
      <c r="E150" s="178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ht="13.5" customHeight="1">
      <c r="A151" s="175" t="s">
        <v>259</v>
      </c>
      <c r="B151" s="176" t="s">
        <v>135</v>
      </c>
      <c r="C151" s="177" t="s">
        <v>110</v>
      </c>
      <c r="D151" s="174"/>
      <c r="E151" s="178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ht="13.5" customHeight="1">
      <c r="A152" s="175" t="s">
        <v>260</v>
      </c>
      <c r="B152" s="176" t="s">
        <v>135</v>
      </c>
      <c r="C152" s="177" t="s">
        <v>110</v>
      </c>
      <c r="D152" s="174"/>
      <c r="E152" s="178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ht="13.5" customHeight="1">
      <c r="A153" s="175" t="s">
        <v>261</v>
      </c>
      <c r="B153" s="176" t="s">
        <v>56</v>
      </c>
      <c r="C153" s="177" t="s">
        <v>92</v>
      </c>
      <c r="D153" s="174"/>
      <c r="E153" s="178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ht="13.5" customHeight="1">
      <c r="A154" s="175" t="s">
        <v>262</v>
      </c>
      <c r="B154" s="176" t="s">
        <v>56</v>
      </c>
      <c r="C154" s="177" t="s">
        <v>92</v>
      </c>
      <c r="D154" s="174"/>
      <c r="E154" s="178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ht="13.5" customHeight="1">
      <c r="A155" s="175" t="s">
        <v>263</v>
      </c>
      <c r="B155" s="176" t="s">
        <v>56</v>
      </c>
      <c r="C155" s="177" t="s">
        <v>92</v>
      </c>
      <c r="D155" s="174"/>
      <c r="E155" s="17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ht="13.5" customHeight="1">
      <c r="A156" s="175" t="s">
        <v>264</v>
      </c>
      <c r="B156" s="176" t="s">
        <v>56</v>
      </c>
      <c r="C156" s="177" t="s">
        <v>92</v>
      </c>
      <c r="D156" s="174"/>
      <c r="E156" s="17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ht="13.5" customHeight="1">
      <c r="A157" s="175" t="s">
        <v>265</v>
      </c>
      <c r="B157" s="176" t="s">
        <v>56</v>
      </c>
      <c r="C157" s="177" t="s">
        <v>110</v>
      </c>
      <c r="D157" s="174"/>
      <c r="E157" s="178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ht="13.5" customHeight="1">
      <c r="A158" s="175" t="s">
        <v>266</v>
      </c>
      <c r="B158" s="176" t="s">
        <v>56</v>
      </c>
      <c r="C158" s="177" t="s">
        <v>110</v>
      </c>
      <c r="D158" s="174"/>
      <c r="E158" s="178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ht="13.5" customHeight="1">
      <c r="A159" s="175" t="s">
        <v>267</v>
      </c>
      <c r="B159" s="176" t="s">
        <v>56</v>
      </c>
      <c r="C159" s="177" t="s">
        <v>110</v>
      </c>
      <c r="D159" s="174"/>
      <c r="E159" s="178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ht="13.5" customHeight="1">
      <c r="A160" s="175" t="s">
        <v>268</v>
      </c>
      <c r="B160" s="176" t="s">
        <v>56</v>
      </c>
      <c r="C160" s="177" t="s">
        <v>110</v>
      </c>
      <c r="D160" s="174"/>
      <c r="E160" s="178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ht="13.5" customHeight="1">
      <c r="A161" s="175" t="s">
        <v>269</v>
      </c>
      <c r="B161" s="176" t="s">
        <v>54</v>
      </c>
      <c r="C161" s="177" t="s">
        <v>92</v>
      </c>
      <c r="D161" s="174"/>
      <c r="E161" s="178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ht="13.5" customHeight="1">
      <c r="A162" s="175" t="s">
        <v>270</v>
      </c>
      <c r="B162" s="176" t="s">
        <v>54</v>
      </c>
      <c r="C162" s="177" t="s">
        <v>92</v>
      </c>
      <c r="D162" s="174"/>
      <c r="E162" s="178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ht="13.5" customHeight="1">
      <c r="A163" s="175" t="s">
        <v>271</v>
      </c>
      <c r="B163" s="176" t="s">
        <v>54</v>
      </c>
      <c r="C163" s="177" t="s">
        <v>92</v>
      </c>
      <c r="D163" s="174"/>
      <c r="E163" s="178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ht="13.5" customHeight="1">
      <c r="A164" s="175" t="s">
        <v>272</v>
      </c>
      <c r="B164" s="176" t="s">
        <v>54</v>
      </c>
      <c r="C164" s="177" t="s">
        <v>92</v>
      </c>
      <c r="D164" s="174"/>
      <c r="E164" s="178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ht="13.5" customHeight="1">
      <c r="A165" s="175" t="s">
        <v>273</v>
      </c>
      <c r="B165" s="176" t="s">
        <v>54</v>
      </c>
      <c r="C165" s="177" t="s">
        <v>92</v>
      </c>
      <c r="D165" s="174"/>
      <c r="E165" s="178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ht="13.5" customHeight="1">
      <c r="A166" s="175" t="s">
        <v>274</v>
      </c>
      <c r="B166" s="176" t="s">
        <v>54</v>
      </c>
      <c r="C166" s="177" t="s">
        <v>92</v>
      </c>
      <c r="D166" s="174"/>
      <c r="E166" s="178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ht="13.5" customHeight="1">
      <c r="A167" s="175" t="s">
        <v>275</v>
      </c>
      <c r="B167" s="176" t="s">
        <v>56</v>
      </c>
      <c r="C167" s="177" t="s">
        <v>110</v>
      </c>
      <c r="D167" s="174"/>
      <c r="E167" s="178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ht="13.5" customHeight="1">
      <c r="A168" s="175" t="s">
        <v>276</v>
      </c>
      <c r="B168" s="176" t="s">
        <v>56</v>
      </c>
      <c r="C168" s="177" t="s">
        <v>110</v>
      </c>
      <c r="D168" s="174"/>
      <c r="E168" s="178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ht="13.5" customHeight="1">
      <c r="A169" s="175" t="s">
        <v>277</v>
      </c>
      <c r="B169" s="176" t="s">
        <v>54</v>
      </c>
      <c r="C169" s="177" t="s">
        <v>110</v>
      </c>
      <c r="D169" s="174"/>
      <c r="E169" s="178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ht="13.5" customHeight="1">
      <c r="A170" s="175" t="s">
        <v>278</v>
      </c>
      <c r="B170" s="176" t="s">
        <v>54</v>
      </c>
      <c r="C170" s="177" t="s">
        <v>110</v>
      </c>
      <c r="D170" s="174"/>
      <c r="E170" s="178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ht="13.5" customHeight="1">
      <c r="A171" s="175" t="s">
        <v>279</v>
      </c>
      <c r="B171" s="176" t="s">
        <v>54</v>
      </c>
      <c r="C171" s="177" t="s">
        <v>110</v>
      </c>
      <c r="D171" s="174"/>
      <c r="E171" s="178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ht="13.5" customHeight="1">
      <c r="A172" s="175" t="s">
        <v>280</v>
      </c>
      <c r="B172" s="176" t="s">
        <v>54</v>
      </c>
      <c r="C172" s="177" t="s">
        <v>110</v>
      </c>
      <c r="D172" s="174"/>
      <c r="E172" s="178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ht="13.5" customHeight="1">
      <c r="A173" s="175" t="s">
        <v>281</v>
      </c>
      <c r="B173" s="176" t="s">
        <v>54</v>
      </c>
      <c r="C173" s="177" t="s">
        <v>110</v>
      </c>
      <c r="D173" s="174"/>
      <c r="E173" s="178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ht="13.5" customHeight="1">
      <c r="A174" s="175" t="s">
        <v>282</v>
      </c>
      <c r="B174" s="176" t="s">
        <v>54</v>
      </c>
      <c r="C174" s="177" t="s">
        <v>110</v>
      </c>
      <c r="D174" s="174"/>
      <c r="E174" s="178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ht="13.5" customHeight="1">
      <c r="A175" s="175" t="s">
        <v>283</v>
      </c>
      <c r="B175" s="176" t="s">
        <v>54</v>
      </c>
      <c r="C175" s="177" t="s">
        <v>110</v>
      </c>
      <c r="D175" s="174"/>
      <c r="E175" s="178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ht="13.5" customHeight="1">
      <c r="A176" s="175" t="s">
        <v>284</v>
      </c>
      <c r="B176" s="176" t="s">
        <v>54</v>
      </c>
      <c r="C176" s="177" t="s">
        <v>110</v>
      </c>
      <c r="D176" s="174"/>
      <c r="E176" s="178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ht="13.5" customHeight="1">
      <c r="A177" s="175" t="s">
        <v>285</v>
      </c>
      <c r="B177" s="176" t="s">
        <v>54</v>
      </c>
      <c r="C177" s="177" t="s">
        <v>110</v>
      </c>
      <c r="D177" s="174"/>
      <c r="E177" s="178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ht="13.5" customHeight="1">
      <c r="A178" s="175" t="s">
        <v>286</v>
      </c>
      <c r="B178" s="176" t="s">
        <v>54</v>
      </c>
      <c r="C178" s="177" t="s">
        <v>110</v>
      </c>
      <c r="D178" s="174"/>
      <c r="E178" s="178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ht="13.5" customHeight="1">
      <c r="A179" s="175" t="s">
        <v>287</v>
      </c>
      <c r="B179" s="176" t="s">
        <v>54</v>
      </c>
      <c r="C179" s="177" t="s">
        <v>110</v>
      </c>
      <c r="D179" s="174"/>
      <c r="E179" s="178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ht="13.5" customHeight="1">
      <c r="A180" s="175" t="s">
        <v>288</v>
      </c>
      <c r="B180" s="176" t="s">
        <v>54</v>
      </c>
      <c r="C180" s="177" t="s">
        <v>110</v>
      </c>
      <c r="D180" s="174"/>
      <c r="E180" s="178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ht="13.5" customHeight="1">
      <c r="A181" s="175" t="s">
        <v>289</v>
      </c>
      <c r="B181" s="176" t="s">
        <v>54</v>
      </c>
      <c r="C181" s="177" t="s">
        <v>77</v>
      </c>
      <c r="D181" s="174"/>
      <c r="E181" s="178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ht="13.5" customHeight="1">
      <c r="A182" s="175" t="s">
        <v>290</v>
      </c>
      <c r="B182" s="176" t="s">
        <v>54</v>
      </c>
      <c r="C182" s="177" t="s">
        <v>77</v>
      </c>
      <c r="D182" s="174"/>
      <c r="E182" s="178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ht="13.5" customHeight="1">
      <c r="A183" s="175" t="s">
        <v>291</v>
      </c>
      <c r="B183" s="176" t="s">
        <v>54</v>
      </c>
      <c r="C183" s="177" t="s">
        <v>77</v>
      </c>
      <c r="D183" s="174"/>
      <c r="E183" s="178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ht="13.5" customHeight="1">
      <c r="A184" s="175" t="s">
        <v>292</v>
      </c>
      <c r="B184" s="176" t="s">
        <v>54</v>
      </c>
      <c r="C184" s="177" t="s">
        <v>77</v>
      </c>
      <c r="D184" s="174"/>
      <c r="E184" s="178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ht="13.5" customHeight="1">
      <c r="A185" s="175" t="s">
        <v>293</v>
      </c>
      <c r="B185" s="176" t="s">
        <v>56</v>
      </c>
      <c r="C185" s="177" t="s">
        <v>92</v>
      </c>
      <c r="D185" s="174"/>
      <c r="E185" s="178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ht="13.5" customHeight="1">
      <c r="A186" s="175" t="s">
        <v>294</v>
      </c>
      <c r="B186" s="176" t="s">
        <v>56</v>
      </c>
      <c r="C186" s="177" t="s">
        <v>92</v>
      </c>
      <c r="D186" s="174"/>
      <c r="E186" s="178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ht="13.5" customHeight="1">
      <c r="A187" s="175" t="s">
        <v>295</v>
      </c>
      <c r="B187" s="176" t="s">
        <v>56</v>
      </c>
      <c r="C187" s="177" t="s">
        <v>92</v>
      </c>
      <c r="D187" s="174"/>
      <c r="E187" s="178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ht="13.5" customHeight="1">
      <c r="A188" s="175" t="s">
        <v>296</v>
      </c>
      <c r="B188" s="176" t="s">
        <v>56</v>
      </c>
      <c r="C188" s="177" t="s">
        <v>92</v>
      </c>
      <c r="D188" s="174"/>
      <c r="E188" s="178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ht="13.5" customHeight="1">
      <c r="A189" s="175" t="s">
        <v>297</v>
      </c>
      <c r="B189" s="176" t="s">
        <v>56</v>
      </c>
      <c r="C189" s="177" t="s">
        <v>77</v>
      </c>
      <c r="D189" s="174"/>
      <c r="E189" s="178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ht="13.5" customHeight="1">
      <c r="A190" s="175" t="s">
        <v>298</v>
      </c>
      <c r="B190" s="176" t="s">
        <v>56</v>
      </c>
      <c r="C190" s="177" t="s">
        <v>77</v>
      </c>
      <c r="D190" s="174"/>
      <c r="E190" s="178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ht="13.5" customHeight="1">
      <c r="A191" s="175" t="s">
        <v>299</v>
      </c>
      <c r="B191" s="176" t="s">
        <v>52</v>
      </c>
      <c r="C191" s="177" t="s">
        <v>92</v>
      </c>
      <c r="D191" s="174"/>
      <c r="E191" s="178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ht="13.5" customHeight="1">
      <c r="A192" s="177" t="s">
        <v>300</v>
      </c>
      <c r="B192" s="176" t="s">
        <v>52</v>
      </c>
      <c r="C192" s="177" t="s">
        <v>92</v>
      </c>
      <c r="D192" s="174"/>
      <c r="E192" s="178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ht="13.5" customHeight="1">
      <c r="A193" s="177" t="s">
        <v>301</v>
      </c>
      <c r="B193" s="176" t="s">
        <v>52</v>
      </c>
      <c r="C193" s="177" t="s">
        <v>92</v>
      </c>
      <c r="D193" s="174"/>
      <c r="E193" s="178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ht="13.5" customHeight="1">
      <c r="A194" s="177" t="s">
        <v>302</v>
      </c>
      <c r="B194" s="176" t="s">
        <v>54</v>
      </c>
      <c r="C194" s="177" t="s">
        <v>92</v>
      </c>
      <c r="D194" s="174"/>
      <c r="E194" s="178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ht="13.5" customHeight="1">
      <c r="A195" s="177" t="s">
        <v>303</v>
      </c>
      <c r="B195" s="176" t="s">
        <v>54</v>
      </c>
      <c r="C195" s="177" t="s">
        <v>92</v>
      </c>
      <c r="D195" s="174"/>
      <c r="E195" s="178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ht="13.5" customHeight="1">
      <c r="A196" s="177" t="s">
        <v>304</v>
      </c>
      <c r="B196" s="176" t="s">
        <v>54</v>
      </c>
      <c r="C196" s="177" t="s">
        <v>92</v>
      </c>
      <c r="D196" s="174"/>
      <c r="E196" s="178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ht="13.5" customHeight="1">
      <c r="A197" s="177" t="s">
        <v>305</v>
      </c>
      <c r="B197" s="176" t="s">
        <v>54</v>
      </c>
      <c r="C197" s="177" t="s">
        <v>92</v>
      </c>
      <c r="D197" s="174"/>
      <c r="E197" s="178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ht="13.5" customHeight="1">
      <c r="A198" s="177" t="s">
        <v>306</v>
      </c>
      <c r="B198" s="176" t="s">
        <v>54</v>
      </c>
      <c r="C198" s="177" t="s">
        <v>92</v>
      </c>
      <c r="D198" s="174"/>
      <c r="E198" s="178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ht="13.5" customHeight="1">
      <c r="A199" s="177" t="s">
        <v>307</v>
      </c>
      <c r="B199" s="176" t="s">
        <v>54</v>
      </c>
      <c r="C199" s="177" t="s">
        <v>92</v>
      </c>
      <c r="D199" s="174"/>
      <c r="E199" s="178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ht="13.5" customHeight="1">
      <c r="A200" s="177" t="s">
        <v>308</v>
      </c>
      <c r="B200" s="176" t="s">
        <v>56</v>
      </c>
      <c r="C200" s="177" t="s">
        <v>77</v>
      </c>
      <c r="D200" s="174"/>
      <c r="E200" s="178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ht="13.5" customHeight="1">
      <c r="A201" s="177" t="s">
        <v>309</v>
      </c>
      <c r="B201" s="176" t="s">
        <v>56</v>
      </c>
      <c r="C201" s="177" t="s">
        <v>77</v>
      </c>
      <c r="D201" s="174"/>
      <c r="E201" s="178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ht="13.5" customHeight="1">
      <c r="A202" s="175" t="s">
        <v>310</v>
      </c>
      <c r="B202" s="176" t="s">
        <v>54</v>
      </c>
      <c r="C202" s="177" t="s">
        <v>92</v>
      </c>
      <c r="D202" s="174"/>
      <c r="E202" s="178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ht="13.5" customHeight="1">
      <c r="A203" s="175" t="s">
        <v>311</v>
      </c>
      <c r="B203" s="176" t="s">
        <v>54</v>
      </c>
      <c r="C203" s="177" t="s">
        <v>92</v>
      </c>
      <c r="D203" s="174"/>
      <c r="E203" s="178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ht="13.5" customHeight="1">
      <c r="A204" s="175" t="s">
        <v>312</v>
      </c>
      <c r="B204" s="176" t="s">
        <v>57</v>
      </c>
      <c r="C204" s="177" t="s">
        <v>77</v>
      </c>
      <c r="D204" s="174"/>
      <c r="E204" s="178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ht="13.5" customHeight="1">
      <c r="A205" s="175" t="s">
        <v>22</v>
      </c>
      <c r="B205" s="176" t="s">
        <v>57</v>
      </c>
      <c r="C205" s="177" t="s">
        <v>77</v>
      </c>
      <c r="D205" s="174"/>
      <c r="E205" s="178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ht="13.5" customHeight="1">
      <c r="A206" s="175" t="s">
        <v>313</v>
      </c>
      <c r="B206" s="176" t="s">
        <v>57</v>
      </c>
      <c r="C206" s="177" t="s">
        <v>77</v>
      </c>
      <c r="D206" s="174"/>
      <c r="E206" s="178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ht="13.5" customHeight="1">
      <c r="A207" s="175" t="s">
        <v>314</v>
      </c>
      <c r="B207" s="176" t="s">
        <v>57</v>
      </c>
      <c r="C207" s="177" t="s">
        <v>77</v>
      </c>
      <c r="D207" s="174"/>
      <c r="E207" s="178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ht="13.5" customHeight="1">
      <c r="A208" s="175" t="s">
        <v>315</v>
      </c>
      <c r="B208" s="176" t="s">
        <v>56</v>
      </c>
      <c r="C208" s="177" t="s">
        <v>77</v>
      </c>
      <c r="D208" s="174"/>
      <c r="E208" s="178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ht="13.5" customHeight="1">
      <c r="A209" s="175" t="s">
        <v>316</v>
      </c>
      <c r="B209" s="176" t="s">
        <v>56</v>
      </c>
      <c r="C209" s="177" t="s">
        <v>77</v>
      </c>
      <c r="D209" s="174"/>
      <c r="E209" s="178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ht="13.5" customHeight="1">
      <c r="A210" s="175" t="s">
        <v>317</v>
      </c>
      <c r="B210" s="176" t="s">
        <v>57</v>
      </c>
      <c r="C210" s="177" t="s">
        <v>77</v>
      </c>
      <c r="D210" s="174"/>
      <c r="E210" s="178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ht="13.5" customHeight="1">
      <c r="A211" s="175" t="s">
        <v>19</v>
      </c>
      <c r="B211" s="176" t="s">
        <v>57</v>
      </c>
      <c r="C211" s="177" t="s">
        <v>77</v>
      </c>
      <c r="D211" s="174"/>
      <c r="E211" s="178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ht="13.5" customHeight="1">
      <c r="A212" s="175" t="s">
        <v>318</v>
      </c>
      <c r="B212" s="176" t="s">
        <v>57</v>
      </c>
      <c r="C212" s="177" t="s">
        <v>77</v>
      </c>
      <c r="D212" s="174"/>
      <c r="E212" s="178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ht="13.5" customHeight="1">
      <c r="A213" s="175" t="s">
        <v>319</v>
      </c>
      <c r="B213" s="176" t="s">
        <v>57</v>
      </c>
      <c r="C213" s="177" t="s">
        <v>77</v>
      </c>
      <c r="D213" s="174"/>
      <c r="E213" s="178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ht="13.5" customHeight="1">
      <c r="A214" s="175" t="s">
        <v>18</v>
      </c>
      <c r="B214" s="176" t="s">
        <v>57</v>
      </c>
      <c r="C214" s="177" t="s">
        <v>77</v>
      </c>
      <c r="D214" s="174"/>
      <c r="E214" s="178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ht="13.5" customHeight="1">
      <c r="A215" s="175" t="s">
        <v>320</v>
      </c>
      <c r="B215" s="176" t="s">
        <v>57</v>
      </c>
      <c r="C215" s="177" t="s">
        <v>77</v>
      </c>
      <c r="D215" s="174"/>
      <c r="E215" s="178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ht="13.5" customHeight="1">
      <c r="A216" s="175" t="s">
        <v>17</v>
      </c>
      <c r="B216" s="176" t="s">
        <v>57</v>
      </c>
      <c r="C216" s="177" t="s">
        <v>77</v>
      </c>
      <c r="D216" s="174"/>
      <c r="E216" s="178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ht="13.5" customHeight="1">
      <c r="A217" s="175" t="s">
        <v>321</v>
      </c>
      <c r="B217" s="176" t="s">
        <v>57</v>
      </c>
      <c r="C217" s="177" t="s">
        <v>77</v>
      </c>
      <c r="D217" s="174"/>
      <c r="E217" s="178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ht="13.5" customHeight="1">
      <c r="A218" s="175" t="s">
        <v>322</v>
      </c>
      <c r="B218" s="176" t="s">
        <v>54</v>
      </c>
      <c r="C218" s="177" t="s">
        <v>92</v>
      </c>
      <c r="D218" s="174"/>
      <c r="E218" s="178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ht="13.5" customHeight="1">
      <c r="A219" s="175" t="s">
        <v>323</v>
      </c>
      <c r="B219" s="176" t="s">
        <v>54</v>
      </c>
      <c r="C219" s="177" t="s">
        <v>92</v>
      </c>
      <c r="D219" s="174"/>
      <c r="E219" s="178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ht="13.5" customHeight="1">
      <c r="A220" s="175" t="s">
        <v>324</v>
      </c>
      <c r="B220" s="176" t="s">
        <v>54</v>
      </c>
      <c r="C220" s="177" t="s">
        <v>92</v>
      </c>
      <c r="D220" s="174"/>
      <c r="E220" s="178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ht="13.5" customHeight="1">
      <c r="A221" s="175" t="s">
        <v>325</v>
      </c>
      <c r="B221" s="176" t="s">
        <v>54</v>
      </c>
      <c r="C221" s="177" t="s">
        <v>92</v>
      </c>
      <c r="D221" s="174"/>
      <c r="E221" s="178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ht="13.5" customHeight="1">
      <c r="A222" s="175" t="s">
        <v>326</v>
      </c>
      <c r="B222" s="176" t="s">
        <v>54</v>
      </c>
      <c r="C222" s="177" t="s">
        <v>92</v>
      </c>
      <c r="D222" s="174"/>
      <c r="E222" s="178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ht="13.5" customHeight="1">
      <c r="A223" s="175" t="s">
        <v>327</v>
      </c>
      <c r="B223" s="176" t="s">
        <v>54</v>
      </c>
      <c r="C223" s="177" t="s">
        <v>92</v>
      </c>
      <c r="D223" s="174"/>
      <c r="E223" s="178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ht="13.5" customHeight="1">
      <c r="A224" s="175" t="s">
        <v>328</v>
      </c>
      <c r="B224" s="176" t="s">
        <v>54</v>
      </c>
      <c r="C224" s="177" t="s">
        <v>92</v>
      </c>
      <c r="D224" s="174"/>
      <c r="E224" s="178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ht="13.5" customHeight="1">
      <c r="A225" s="175" t="s">
        <v>329</v>
      </c>
      <c r="B225" s="176" t="s">
        <v>54</v>
      </c>
      <c r="C225" s="177" t="s">
        <v>92</v>
      </c>
      <c r="D225" s="174"/>
      <c r="E225" s="178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ht="13.5" customHeight="1">
      <c r="A226" s="175" t="s">
        <v>330</v>
      </c>
      <c r="B226" s="176" t="s">
        <v>54</v>
      </c>
      <c r="C226" s="177" t="s">
        <v>92</v>
      </c>
      <c r="D226" s="174"/>
      <c r="E226" s="178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ht="13.5" customHeight="1">
      <c r="A227" s="175" t="s">
        <v>331</v>
      </c>
      <c r="B227" s="176" t="s">
        <v>54</v>
      </c>
      <c r="C227" s="177" t="s">
        <v>92</v>
      </c>
      <c r="D227" s="174"/>
      <c r="E227" s="178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ht="13.5" customHeight="1">
      <c r="A228" s="175" t="s">
        <v>332</v>
      </c>
      <c r="B228" s="176" t="s">
        <v>54</v>
      </c>
      <c r="C228" s="177" t="s">
        <v>92</v>
      </c>
      <c r="D228" s="174"/>
      <c r="E228" s="178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ht="13.5" customHeight="1">
      <c r="A229" s="175" t="s">
        <v>333</v>
      </c>
      <c r="B229" s="176" t="s">
        <v>54</v>
      </c>
      <c r="C229" s="177" t="s">
        <v>92</v>
      </c>
      <c r="D229" s="174"/>
      <c r="E229" s="178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ht="13.5" customHeight="1">
      <c r="A230" s="175" t="s">
        <v>334</v>
      </c>
      <c r="B230" s="176" t="s">
        <v>54</v>
      </c>
      <c r="C230" s="177" t="s">
        <v>92</v>
      </c>
      <c r="D230" s="174"/>
      <c r="E230" s="178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ht="13.5" customHeight="1">
      <c r="A231" s="175" t="s">
        <v>335</v>
      </c>
      <c r="B231" s="176" t="s">
        <v>54</v>
      </c>
      <c r="C231" s="177" t="s">
        <v>92</v>
      </c>
      <c r="D231" s="174"/>
      <c r="E231" s="178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ht="13.5" customHeight="1">
      <c r="A232" s="175" t="s">
        <v>336</v>
      </c>
      <c r="B232" s="176" t="s">
        <v>54</v>
      </c>
      <c r="C232" s="177" t="s">
        <v>92</v>
      </c>
      <c r="D232" s="174"/>
      <c r="E232" s="178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ht="13.5" customHeight="1">
      <c r="A233" s="175" t="s">
        <v>337</v>
      </c>
      <c r="B233" s="176" t="s">
        <v>54</v>
      </c>
      <c r="C233" s="177" t="s">
        <v>92</v>
      </c>
      <c r="D233" s="174"/>
      <c r="E233" s="178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ht="13.5" customHeight="1">
      <c r="A234" s="175" t="s">
        <v>338</v>
      </c>
      <c r="B234" s="176" t="s">
        <v>57</v>
      </c>
      <c r="C234" s="177" t="s">
        <v>110</v>
      </c>
      <c r="D234" s="174"/>
      <c r="E234" s="178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ht="13.5" customHeight="1">
      <c r="A235" s="175" t="s">
        <v>339</v>
      </c>
      <c r="B235" s="176" t="s">
        <v>57</v>
      </c>
      <c r="C235" s="177" t="s">
        <v>110</v>
      </c>
      <c r="D235" s="174"/>
      <c r="E235" s="178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ht="13.5" customHeight="1">
      <c r="A236" s="175" t="s">
        <v>340</v>
      </c>
      <c r="B236" s="176" t="s">
        <v>54</v>
      </c>
      <c r="C236" s="177" t="s">
        <v>92</v>
      </c>
      <c r="D236" s="174"/>
      <c r="E236" s="178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ht="13.5" customHeight="1">
      <c r="A237" s="175" t="s">
        <v>341</v>
      </c>
      <c r="B237" s="176" t="s">
        <v>54</v>
      </c>
      <c r="C237" s="177" t="s">
        <v>92</v>
      </c>
      <c r="D237" s="174"/>
      <c r="E237" s="178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ht="13.5" customHeight="1">
      <c r="A238" s="175" t="s">
        <v>342</v>
      </c>
      <c r="B238" s="176" t="s">
        <v>54</v>
      </c>
      <c r="C238" s="177" t="s">
        <v>92</v>
      </c>
      <c r="D238" s="174"/>
      <c r="E238" s="178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ht="13.5" customHeight="1">
      <c r="A239" s="175" t="s">
        <v>343</v>
      </c>
      <c r="B239" s="176" t="s">
        <v>54</v>
      </c>
      <c r="C239" s="177" t="s">
        <v>92</v>
      </c>
      <c r="D239" s="174"/>
      <c r="E239" s="178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ht="13.5" customHeight="1">
      <c r="A240" s="175" t="s">
        <v>344</v>
      </c>
      <c r="B240" s="176" t="s">
        <v>56</v>
      </c>
      <c r="C240" s="177" t="s">
        <v>110</v>
      </c>
      <c r="D240" s="174"/>
      <c r="E240" s="178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ht="13.5" customHeight="1">
      <c r="A241" s="175" t="s">
        <v>345</v>
      </c>
      <c r="B241" s="176" t="s">
        <v>56</v>
      </c>
      <c r="C241" s="177" t="s">
        <v>110</v>
      </c>
      <c r="D241" s="174"/>
      <c r="E241" s="178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ht="13.5" customHeight="1">
      <c r="A242" s="175" t="s">
        <v>346</v>
      </c>
      <c r="B242" s="176" t="s">
        <v>56</v>
      </c>
      <c r="C242" s="177" t="s">
        <v>110</v>
      </c>
      <c r="D242" s="174"/>
      <c r="E242" s="178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ht="13.5" customHeight="1">
      <c r="A243" s="175" t="s">
        <v>347</v>
      </c>
      <c r="B243" s="176" t="s">
        <v>56</v>
      </c>
      <c r="C243" s="177" t="s">
        <v>110</v>
      </c>
      <c r="D243" s="174"/>
      <c r="E243" s="178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ht="13.5" customHeight="1">
      <c r="A244" s="175" t="s">
        <v>348</v>
      </c>
      <c r="B244" s="176" t="s">
        <v>56</v>
      </c>
      <c r="C244" s="177" t="s">
        <v>110</v>
      </c>
      <c r="D244" s="174"/>
      <c r="E244" s="178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ht="13.5" customHeight="1">
      <c r="A245" s="175" t="s">
        <v>349</v>
      </c>
      <c r="B245" s="176" t="s">
        <v>56</v>
      </c>
      <c r="C245" s="177" t="s">
        <v>110</v>
      </c>
      <c r="D245" s="174"/>
      <c r="E245" s="178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ht="13.5" customHeight="1">
      <c r="A246" s="175" t="s">
        <v>350</v>
      </c>
      <c r="B246" s="176" t="s">
        <v>56</v>
      </c>
      <c r="C246" s="177" t="s">
        <v>92</v>
      </c>
      <c r="D246" s="174"/>
      <c r="E246" s="178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ht="13.5" customHeight="1">
      <c r="A247" s="175" t="s">
        <v>351</v>
      </c>
      <c r="B247" s="176" t="s">
        <v>56</v>
      </c>
      <c r="C247" s="177" t="s">
        <v>92</v>
      </c>
      <c r="D247" s="174"/>
      <c r="E247" s="178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ht="13.5" customHeight="1">
      <c r="A248" s="175" t="s">
        <v>352</v>
      </c>
      <c r="B248" s="176" t="s">
        <v>56</v>
      </c>
      <c r="C248" s="177" t="s">
        <v>92</v>
      </c>
      <c r="D248" s="174"/>
      <c r="E248" s="178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ht="13.5" customHeight="1">
      <c r="A249" s="175" t="s">
        <v>353</v>
      </c>
      <c r="B249" s="176" t="s">
        <v>56</v>
      </c>
      <c r="C249" s="177" t="s">
        <v>92</v>
      </c>
      <c r="D249" s="174"/>
      <c r="E249" s="178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ht="13.5" customHeight="1">
      <c r="A250" s="175" t="s">
        <v>354</v>
      </c>
      <c r="B250" s="176" t="s">
        <v>56</v>
      </c>
      <c r="C250" s="177" t="s">
        <v>92</v>
      </c>
      <c r="D250" s="174"/>
      <c r="E250" s="178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ht="13.5" customHeight="1">
      <c r="A251" s="175" t="s">
        <v>355</v>
      </c>
      <c r="B251" s="176" t="s">
        <v>56</v>
      </c>
      <c r="C251" s="177" t="s">
        <v>92</v>
      </c>
      <c r="D251" s="174"/>
      <c r="E251" s="178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ht="13.5" customHeight="1">
      <c r="A252" s="175" t="s">
        <v>356</v>
      </c>
      <c r="B252" s="176" t="s">
        <v>56</v>
      </c>
      <c r="C252" s="177" t="s">
        <v>92</v>
      </c>
      <c r="D252" s="174"/>
      <c r="E252" s="178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ht="13.5" customHeight="1">
      <c r="A253" s="175" t="s">
        <v>357</v>
      </c>
      <c r="B253" s="176" t="s">
        <v>56</v>
      </c>
      <c r="C253" s="177" t="s">
        <v>92</v>
      </c>
      <c r="D253" s="174"/>
      <c r="E253" s="178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ht="13.5" customHeight="1">
      <c r="A254" s="175" t="s">
        <v>358</v>
      </c>
      <c r="B254" s="176" t="s">
        <v>56</v>
      </c>
      <c r="C254" s="177" t="s">
        <v>92</v>
      </c>
      <c r="D254" s="174"/>
      <c r="E254" s="178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ht="13.5" customHeight="1">
      <c r="A255" s="175" t="s">
        <v>359</v>
      </c>
      <c r="B255" s="176" t="s">
        <v>56</v>
      </c>
      <c r="C255" s="177" t="s">
        <v>92</v>
      </c>
      <c r="D255" s="174"/>
      <c r="E255" s="178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ht="13.5" customHeight="1">
      <c r="A256" s="175" t="s">
        <v>360</v>
      </c>
      <c r="B256" s="176" t="s">
        <v>56</v>
      </c>
      <c r="C256" s="177" t="s">
        <v>92</v>
      </c>
      <c r="D256" s="174"/>
      <c r="E256" s="178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ht="13.5" customHeight="1">
      <c r="A257" s="175" t="s">
        <v>361</v>
      </c>
      <c r="B257" s="176" t="s">
        <v>56</v>
      </c>
      <c r="C257" s="177" t="s">
        <v>92</v>
      </c>
      <c r="D257" s="174"/>
      <c r="E257" s="178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ht="13.5" customHeight="1">
      <c r="A258" s="175" t="s">
        <v>362</v>
      </c>
      <c r="B258" s="176" t="s">
        <v>56</v>
      </c>
      <c r="C258" s="177" t="s">
        <v>92</v>
      </c>
      <c r="D258" s="174"/>
      <c r="E258" s="178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ht="13.5" customHeight="1">
      <c r="A259" s="175" t="s">
        <v>363</v>
      </c>
      <c r="B259" s="176" t="s">
        <v>56</v>
      </c>
      <c r="C259" s="177" t="s">
        <v>92</v>
      </c>
      <c r="D259" s="174"/>
      <c r="E259" s="178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ht="13.5" customHeight="1">
      <c r="A260" s="175" t="s">
        <v>364</v>
      </c>
      <c r="B260" s="176" t="s">
        <v>56</v>
      </c>
      <c r="C260" s="177" t="s">
        <v>92</v>
      </c>
      <c r="D260" s="174"/>
      <c r="E260" s="178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ht="13.5" customHeight="1">
      <c r="A261" s="175" t="s">
        <v>365</v>
      </c>
      <c r="B261" s="176" t="s">
        <v>56</v>
      </c>
      <c r="C261" s="177" t="s">
        <v>92</v>
      </c>
      <c r="D261" s="174"/>
      <c r="E261" s="178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ht="13.5" customHeight="1">
      <c r="A262" s="175" t="s">
        <v>366</v>
      </c>
      <c r="B262" s="176" t="s">
        <v>56</v>
      </c>
      <c r="C262" s="177" t="s">
        <v>92</v>
      </c>
      <c r="D262" s="174"/>
      <c r="E262" s="178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ht="13.5" customHeight="1">
      <c r="A263" s="175" t="s">
        <v>367</v>
      </c>
      <c r="B263" s="176" t="s">
        <v>56</v>
      </c>
      <c r="C263" s="177" t="s">
        <v>92</v>
      </c>
      <c r="D263" s="174"/>
      <c r="E263" s="178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ht="13.5" customHeight="1">
      <c r="A264" s="175" t="s">
        <v>368</v>
      </c>
      <c r="B264" s="176" t="s">
        <v>56</v>
      </c>
      <c r="C264" s="177" t="s">
        <v>92</v>
      </c>
      <c r="D264" s="174"/>
      <c r="E264" s="178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ht="13.5" customHeight="1">
      <c r="A265" s="175" t="s">
        <v>369</v>
      </c>
      <c r="B265" s="176" t="s">
        <v>56</v>
      </c>
      <c r="C265" s="177" t="s">
        <v>92</v>
      </c>
      <c r="D265" s="174"/>
      <c r="E265" s="178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ht="13.5" customHeight="1">
      <c r="A266" s="175" t="s">
        <v>370</v>
      </c>
      <c r="B266" s="176" t="s">
        <v>56</v>
      </c>
      <c r="C266" s="177" t="s">
        <v>92</v>
      </c>
      <c r="D266" s="174"/>
      <c r="E266" s="178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ht="13.5" customHeight="1">
      <c r="A267" s="175" t="s">
        <v>371</v>
      </c>
      <c r="B267" s="176" t="s">
        <v>56</v>
      </c>
      <c r="C267" s="177" t="s">
        <v>92</v>
      </c>
      <c r="D267" s="174"/>
      <c r="E267" s="178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ht="13.5" customHeight="1">
      <c r="A268" s="175" t="s">
        <v>372</v>
      </c>
      <c r="B268" s="176" t="s">
        <v>56</v>
      </c>
      <c r="C268" s="177" t="s">
        <v>92</v>
      </c>
      <c r="D268" s="174"/>
      <c r="E268" s="178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ht="13.5" customHeight="1">
      <c r="A269" s="175" t="s">
        <v>373</v>
      </c>
      <c r="B269" s="176" t="s">
        <v>56</v>
      </c>
      <c r="C269" s="177" t="s">
        <v>92</v>
      </c>
      <c r="D269" s="174"/>
      <c r="E269" s="178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ht="13.5" customHeight="1">
      <c r="A270" s="175" t="s">
        <v>374</v>
      </c>
      <c r="B270" s="176" t="s">
        <v>56</v>
      </c>
      <c r="C270" s="177" t="s">
        <v>92</v>
      </c>
      <c r="D270" s="174"/>
      <c r="E270" s="178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ht="13.5" customHeight="1">
      <c r="A271" s="175" t="s">
        <v>375</v>
      </c>
      <c r="B271" s="176" t="s">
        <v>56</v>
      </c>
      <c r="C271" s="177" t="s">
        <v>92</v>
      </c>
      <c r="D271" s="174"/>
      <c r="E271" s="178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ht="13.5" customHeight="1">
      <c r="A272" s="175" t="s">
        <v>376</v>
      </c>
      <c r="B272" s="176" t="s">
        <v>56</v>
      </c>
      <c r="C272" s="177" t="s">
        <v>92</v>
      </c>
      <c r="D272" s="174"/>
      <c r="E272" s="178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ht="13.5" customHeight="1">
      <c r="A273" s="175" t="s">
        <v>377</v>
      </c>
      <c r="B273" s="176" t="s">
        <v>56</v>
      </c>
      <c r="C273" s="177" t="s">
        <v>92</v>
      </c>
      <c r="D273" s="174"/>
      <c r="E273" s="178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ht="13.5" customHeight="1">
      <c r="A274" s="175" t="s">
        <v>378</v>
      </c>
      <c r="B274" s="176" t="s">
        <v>56</v>
      </c>
      <c r="C274" s="177" t="s">
        <v>92</v>
      </c>
      <c r="D274" s="174"/>
      <c r="E274" s="178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ht="13.5" customHeight="1">
      <c r="A275" s="175" t="s">
        <v>379</v>
      </c>
      <c r="B275" s="176" t="s">
        <v>56</v>
      </c>
      <c r="C275" s="177" t="s">
        <v>92</v>
      </c>
      <c r="D275" s="174"/>
      <c r="E275" s="178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ht="13.5" customHeight="1">
      <c r="A276" s="175" t="s">
        <v>380</v>
      </c>
      <c r="B276" s="176" t="s">
        <v>56</v>
      </c>
      <c r="C276" s="177" t="s">
        <v>92</v>
      </c>
      <c r="D276" s="174"/>
      <c r="E276" s="178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ht="13.5" customHeight="1">
      <c r="A277" s="175" t="s">
        <v>381</v>
      </c>
      <c r="B277" s="176" t="s">
        <v>56</v>
      </c>
      <c r="C277" s="177" t="s">
        <v>92</v>
      </c>
      <c r="D277" s="174"/>
      <c r="E277" s="178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ht="13.5" customHeight="1">
      <c r="A278" s="175" t="s">
        <v>382</v>
      </c>
      <c r="B278" s="176" t="s">
        <v>135</v>
      </c>
      <c r="C278" s="177" t="s">
        <v>92</v>
      </c>
      <c r="D278" s="174"/>
      <c r="E278" s="178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ht="13.5" customHeight="1">
      <c r="A279" s="175" t="s">
        <v>383</v>
      </c>
      <c r="B279" s="176" t="s">
        <v>135</v>
      </c>
      <c r="C279" s="177" t="s">
        <v>92</v>
      </c>
      <c r="D279" s="174"/>
      <c r="E279" s="178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ht="13.5" customHeight="1">
      <c r="A280" s="175" t="s">
        <v>384</v>
      </c>
      <c r="B280" s="176" t="s">
        <v>57</v>
      </c>
      <c r="C280" s="177" t="s">
        <v>92</v>
      </c>
      <c r="D280" s="174"/>
      <c r="E280" s="178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ht="13.5" customHeight="1">
      <c r="A281" s="175" t="s">
        <v>385</v>
      </c>
      <c r="B281" s="176" t="s">
        <v>57</v>
      </c>
      <c r="C281" s="177" t="s">
        <v>92</v>
      </c>
      <c r="D281" s="174"/>
      <c r="E281" s="178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ht="13.5" customHeight="1">
      <c r="A282" s="175" t="s">
        <v>386</v>
      </c>
      <c r="B282" s="176" t="s">
        <v>54</v>
      </c>
      <c r="C282" s="177" t="s">
        <v>92</v>
      </c>
      <c r="D282" s="174"/>
      <c r="E282" s="178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ht="13.5" customHeight="1">
      <c r="A283" s="175" t="s">
        <v>387</v>
      </c>
      <c r="B283" s="176" t="s">
        <v>54</v>
      </c>
      <c r="C283" s="177" t="s">
        <v>92</v>
      </c>
      <c r="D283" s="174"/>
      <c r="E283" s="178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ht="13.5" customHeight="1">
      <c r="A284" s="175" t="s">
        <v>388</v>
      </c>
      <c r="B284" s="176" t="s">
        <v>54</v>
      </c>
      <c r="C284" s="177" t="s">
        <v>92</v>
      </c>
      <c r="D284" s="174"/>
      <c r="E284" s="178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ht="13.5" customHeight="1">
      <c r="A285" s="175" t="s">
        <v>389</v>
      </c>
      <c r="B285" s="176" t="s">
        <v>54</v>
      </c>
      <c r="C285" s="177" t="s">
        <v>92</v>
      </c>
      <c r="D285" s="174"/>
      <c r="E285" s="178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ht="13.5" customHeight="1">
      <c r="A286" s="175" t="s">
        <v>390</v>
      </c>
      <c r="B286" s="176" t="s">
        <v>54</v>
      </c>
      <c r="C286" s="177" t="s">
        <v>92</v>
      </c>
      <c r="D286" s="174"/>
      <c r="E286" s="178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ht="13.5" customHeight="1">
      <c r="A287" s="175" t="s">
        <v>391</v>
      </c>
      <c r="B287" s="176" t="s">
        <v>54</v>
      </c>
      <c r="C287" s="177" t="s">
        <v>92</v>
      </c>
      <c r="D287" s="174"/>
      <c r="E287" s="178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ht="13.5" customHeight="1">
      <c r="A288" s="175" t="s">
        <v>392</v>
      </c>
      <c r="B288" s="176" t="s">
        <v>56</v>
      </c>
      <c r="C288" s="177" t="s">
        <v>77</v>
      </c>
      <c r="D288" s="174"/>
      <c r="E288" s="178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ht="13.5" customHeight="1">
      <c r="A289" s="175" t="s">
        <v>393</v>
      </c>
      <c r="B289" s="176" t="s">
        <v>56</v>
      </c>
      <c r="C289" s="177" t="s">
        <v>77</v>
      </c>
      <c r="D289" s="174"/>
      <c r="E289" s="178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ht="13.5" customHeight="1">
      <c r="A290" s="175" t="s">
        <v>394</v>
      </c>
      <c r="B290" s="176" t="s">
        <v>135</v>
      </c>
      <c r="C290" s="177" t="s">
        <v>92</v>
      </c>
      <c r="D290" s="174"/>
      <c r="E290" s="178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ht="13.5" customHeight="1">
      <c r="A291" s="175" t="s">
        <v>395</v>
      </c>
      <c r="B291" s="176" t="s">
        <v>135</v>
      </c>
      <c r="C291" s="177" t="s">
        <v>92</v>
      </c>
      <c r="D291" s="174"/>
      <c r="E291" s="178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ht="13.5" customHeight="1">
      <c r="A292" s="175" t="s">
        <v>396</v>
      </c>
      <c r="B292" s="176" t="s">
        <v>135</v>
      </c>
      <c r="C292" s="177" t="s">
        <v>92</v>
      </c>
      <c r="D292" s="174"/>
      <c r="E292" s="178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ht="13.5" customHeight="1">
      <c r="A293" s="175" t="s">
        <v>397</v>
      </c>
      <c r="B293" s="176" t="s">
        <v>135</v>
      </c>
      <c r="C293" s="177" t="s">
        <v>92</v>
      </c>
      <c r="D293" s="174"/>
      <c r="E293" s="178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ht="13.5" customHeight="1">
      <c r="A294" s="175" t="s">
        <v>398</v>
      </c>
      <c r="B294" s="176" t="s">
        <v>56</v>
      </c>
      <c r="C294" s="177" t="s">
        <v>92</v>
      </c>
      <c r="D294" s="174"/>
      <c r="E294" s="178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ht="13.5" customHeight="1">
      <c r="A295" s="175" t="s">
        <v>399</v>
      </c>
      <c r="B295" s="176" t="s">
        <v>56</v>
      </c>
      <c r="C295" s="177" t="s">
        <v>92</v>
      </c>
      <c r="D295" s="174"/>
      <c r="E295" s="178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ht="13.5" customHeight="1">
      <c r="A296" s="175" t="s">
        <v>400</v>
      </c>
      <c r="B296" s="176" t="s">
        <v>135</v>
      </c>
      <c r="C296" s="177" t="s">
        <v>92</v>
      </c>
      <c r="D296" s="174"/>
      <c r="E296" s="178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ht="13.5" customHeight="1">
      <c r="A297" s="175" t="s">
        <v>401</v>
      </c>
      <c r="B297" s="176" t="s">
        <v>135</v>
      </c>
      <c r="C297" s="177" t="s">
        <v>92</v>
      </c>
      <c r="D297" s="174"/>
      <c r="E297" s="178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ht="13.5" customHeight="1">
      <c r="A298" s="175" t="s">
        <v>402</v>
      </c>
      <c r="B298" s="176" t="s">
        <v>135</v>
      </c>
      <c r="C298" s="177" t="s">
        <v>92</v>
      </c>
      <c r="D298" s="174"/>
      <c r="E298" s="178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ht="13.5" customHeight="1">
      <c r="A299" s="175" t="s">
        <v>403</v>
      </c>
      <c r="B299" s="176" t="s">
        <v>135</v>
      </c>
      <c r="C299" s="177" t="s">
        <v>92</v>
      </c>
      <c r="D299" s="174"/>
      <c r="E299" s="178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ht="13.5" customHeight="1">
      <c r="A300" s="175" t="s">
        <v>404</v>
      </c>
      <c r="B300" s="176" t="s">
        <v>135</v>
      </c>
      <c r="C300" s="177" t="s">
        <v>92</v>
      </c>
      <c r="D300" s="174"/>
      <c r="E300" s="178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ht="13.5" customHeight="1">
      <c r="A301" s="175" t="s">
        <v>405</v>
      </c>
      <c r="B301" s="176" t="s">
        <v>135</v>
      </c>
      <c r="C301" s="177" t="s">
        <v>92</v>
      </c>
      <c r="D301" s="174"/>
      <c r="E301" s="178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ht="13.5" customHeight="1">
      <c r="A302" s="175" t="s">
        <v>406</v>
      </c>
      <c r="B302" s="176" t="s">
        <v>135</v>
      </c>
      <c r="C302" s="177" t="s">
        <v>92</v>
      </c>
      <c r="D302" s="174"/>
      <c r="E302" s="178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ht="13.5" customHeight="1">
      <c r="A303" s="175" t="s">
        <v>407</v>
      </c>
      <c r="B303" s="176" t="s">
        <v>135</v>
      </c>
      <c r="C303" s="177" t="s">
        <v>92</v>
      </c>
      <c r="D303" s="174"/>
      <c r="E303" s="178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ht="13.5" customHeight="1">
      <c r="A304" s="175" t="s">
        <v>408</v>
      </c>
      <c r="B304" s="176" t="s">
        <v>52</v>
      </c>
      <c r="C304" s="177" t="s">
        <v>110</v>
      </c>
      <c r="D304" s="174"/>
      <c r="E304" s="178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ht="13.5" customHeight="1">
      <c r="A305" s="175" t="s">
        <v>409</v>
      </c>
      <c r="B305" s="176" t="s">
        <v>52</v>
      </c>
      <c r="C305" s="177" t="s">
        <v>110</v>
      </c>
      <c r="D305" s="174"/>
      <c r="E305" s="178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ht="13.5" customHeight="1">
      <c r="A306" s="175" t="s">
        <v>410</v>
      </c>
      <c r="B306" s="176" t="s">
        <v>52</v>
      </c>
      <c r="C306" s="177" t="s">
        <v>77</v>
      </c>
      <c r="D306" s="174"/>
      <c r="E306" s="178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ht="13.5" customHeight="1">
      <c r="A307" s="175" t="s">
        <v>411</v>
      </c>
      <c r="B307" s="176" t="s">
        <v>52</v>
      </c>
      <c r="C307" s="177" t="s">
        <v>77</v>
      </c>
      <c r="D307" s="174"/>
      <c r="E307" s="178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ht="13.5" customHeight="1">
      <c r="A308" s="175" t="s">
        <v>412</v>
      </c>
      <c r="B308" s="176" t="s">
        <v>54</v>
      </c>
      <c r="C308" s="177" t="s">
        <v>110</v>
      </c>
      <c r="D308" s="174"/>
      <c r="E308" s="178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ht="13.5" customHeight="1">
      <c r="A309" s="175" t="s">
        <v>413</v>
      </c>
      <c r="B309" s="176" t="s">
        <v>54</v>
      </c>
      <c r="C309" s="177" t="s">
        <v>110</v>
      </c>
      <c r="D309" s="174"/>
      <c r="E309" s="178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ht="13.5" customHeight="1">
      <c r="A310" s="175" t="s">
        <v>414</v>
      </c>
      <c r="B310" s="176" t="s">
        <v>56</v>
      </c>
      <c r="C310" s="177" t="s">
        <v>110</v>
      </c>
      <c r="D310" s="174"/>
      <c r="E310" s="178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ht="13.5" customHeight="1">
      <c r="A311" s="175" t="s">
        <v>415</v>
      </c>
      <c r="B311" s="176" t="s">
        <v>56</v>
      </c>
      <c r="C311" s="177" t="s">
        <v>110</v>
      </c>
      <c r="D311" s="174"/>
      <c r="E311" s="178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ht="13.5" customHeight="1">
      <c r="A312" s="175" t="s">
        <v>416</v>
      </c>
      <c r="B312" s="176" t="s">
        <v>54</v>
      </c>
      <c r="C312" s="177" t="s">
        <v>92</v>
      </c>
      <c r="D312" s="174"/>
      <c r="E312" s="178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ht="13.5" customHeight="1">
      <c r="A313" s="175" t="s">
        <v>417</v>
      </c>
      <c r="B313" s="176" t="s">
        <v>54</v>
      </c>
      <c r="C313" s="177" t="s">
        <v>92</v>
      </c>
      <c r="D313" s="174"/>
      <c r="E313" s="178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ht="13.5" customHeight="1">
      <c r="A314" s="175" t="s">
        <v>418</v>
      </c>
      <c r="B314" s="176" t="s">
        <v>54</v>
      </c>
      <c r="C314" s="177" t="s">
        <v>92</v>
      </c>
      <c r="D314" s="174"/>
      <c r="E314" s="178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ht="13.5" customHeight="1">
      <c r="A315" s="175" t="s">
        <v>419</v>
      </c>
      <c r="B315" s="176" t="s">
        <v>54</v>
      </c>
      <c r="C315" s="177" t="s">
        <v>92</v>
      </c>
      <c r="D315" s="174"/>
      <c r="E315" s="178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ht="13.5" customHeight="1">
      <c r="A316" s="175" t="s">
        <v>420</v>
      </c>
      <c r="B316" s="176" t="s">
        <v>52</v>
      </c>
      <c r="C316" s="177" t="s">
        <v>92</v>
      </c>
      <c r="D316" s="174"/>
      <c r="E316" s="178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ht="13.5" customHeight="1">
      <c r="A317" s="175" t="s">
        <v>421</v>
      </c>
      <c r="B317" s="176" t="s">
        <v>52</v>
      </c>
      <c r="C317" s="177" t="s">
        <v>92</v>
      </c>
      <c r="D317" s="174"/>
      <c r="E317" s="17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ht="13.5" customHeight="1">
      <c r="A318" s="175" t="s">
        <v>422</v>
      </c>
      <c r="B318" s="176" t="s">
        <v>52</v>
      </c>
      <c r="C318" s="177" t="s">
        <v>92</v>
      </c>
      <c r="D318" s="174"/>
      <c r="E318" s="178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ht="13.5" customHeight="1">
      <c r="A319" s="175" t="s">
        <v>423</v>
      </c>
      <c r="B319" s="176" t="s">
        <v>52</v>
      </c>
      <c r="C319" s="177" t="s">
        <v>92</v>
      </c>
      <c r="D319" s="174"/>
      <c r="E319" s="178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ht="13.5" customHeight="1">
      <c r="A320" s="175" t="s">
        <v>424</v>
      </c>
      <c r="B320" s="176" t="s">
        <v>52</v>
      </c>
      <c r="C320" s="177" t="s">
        <v>92</v>
      </c>
      <c r="D320" s="174"/>
      <c r="E320" s="178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ht="13.5" customHeight="1">
      <c r="A321" s="175" t="s">
        <v>425</v>
      </c>
      <c r="B321" s="176" t="s">
        <v>52</v>
      </c>
      <c r="C321" s="177" t="s">
        <v>92</v>
      </c>
      <c r="D321" s="174"/>
      <c r="E321" s="178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ht="13.5" customHeight="1">
      <c r="A322" s="175" t="s">
        <v>426</v>
      </c>
      <c r="B322" s="176" t="s">
        <v>52</v>
      </c>
      <c r="C322" s="177" t="s">
        <v>92</v>
      </c>
      <c r="D322" s="174"/>
      <c r="E322" s="178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ht="13.5" customHeight="1">
      <c r="A323" s="175" t="s">
        <v>427</v>
      </c>
      <c r="B323" s="176" t="s">
        <v>52</v>
      </c>
      <c r="C323" s="177" t="s">
        <v>92</v>
      </c>
      <c r="D323" s="174"/>
      <c r="E323" s="178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ht="13.5" customHeight="1">
      <c r="A324" s="175" t="s">
        <v>428</v>
      </c>
      <c r="B324" s="176" t="s">
        <v>56</v>
      </c>
      <c r="C324" s="177" t="s">
        <v>110</v>
      </c>
      <c r="D324" s="174"/>
      <c r="E324" s="178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ht="13.5" customHeight="1">
      <c r="A325" s="175" t="s">
        <v>429</v>
      </c>
      <c r="B325" s="176" t="s">
        <v>56</v>
      </c>
      <c r="C325" s="177" t="s">
        <v>110</v>
      </c>
      <c r="D325" s="174"/>
      <c r="E325" s="178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ht="13.5" customHeight="1">
      <c r="A326" s="175" t="s">
        <v>430</v>
      </c>
      <c r="B326" s="176" t="s">
        <v>56</v>
      </c>
      <c r="C326" s="177" t="s">
        <v>92</v>
      </c>
      <c r="D326" s="174"/>
      <c r="E326" s="178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ht="13.5" customHeight="1">
      <c r="A327" s="175" t="s">
        <v>431</v>
      </c>
      <c r="B327" s="176" t="s">
        <v>56</v>
      </c>
      <c r="C327" s="177" t="s">
        <v>92</v>
      </c>
      <c r="D327" s="174"/>
      <c r="E327" s="178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ht="13.5" customHeight="1">
      <c r="A328" s="175" t="s">
        <v>432</v>
      </c>
      <c r="B328" s="176" t="s">
        <v>56</v>
      </c>
      <c r="C328" s="177" t="s">
        <v>92</v>
      </c>
      <c r="D328" s="174"/>
      <c r="E328" s="178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ht="13.5" customHeight="1">
      <c r="A329" s="175" t="s">
        <v>433</v>
      </c>
      <c r="B329" s="176" t="s">
        <v>56</v>
      </c>
      <c r="C329" s="177" t="s">
        <v>92</v>
      </c>
      <c r="D329" s="174"/>
      <c r="E329" s="178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ht="13.5" customHeight="1">
      <c r="A330" s="175" t="s">
        <v>434</v>
      </c>
      <c r="B330" s="176" t="s">
        <v>56</v>
      </c>
      <c r="C330" s="177" t="s">
        <v>92</v>
      </c>
      <c r="D330" s="174"/>
      <c r="E330" s="178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ht="13.5" customHeight="1">
      <c r="A331" s="175" t="s">
        <v>435</v>
      </c>
      <c r="B331" s="176" t="s">
        <v>56</v>
      </c>
      <c r="C331" s="177" t="s">
        <v>92</v>
      </c>
      <c r="D331" s="174"/>
      <c r="E331" s="178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ht="13.5" customHeight="1">
      <c r="A332" s="175" t="s">
        <v>436</v>
      </c>
      <c r="B332" s="176" t="s">
        <v>54</v>
      </c>
      <c r="C332" s="177" t="s">
        <v>92</v>
      </c>
      <c r="D332" s="174"/>
      <c r="E332" s="178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ht="13.5" customHeight="1">
      <c r="A333" s="175" t="s">
        <v>437</v>
      </c>
      <c r="B333" s="176" t="s">
        <v>54</v>
      </c>
      <c r="C333" s="177" t="s">
        <v>92</v>
      </c>
      <c r="D333" s="174"/>
      <c r="E333" s="178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ht="13.5" customHeight="1">
      <c r="A334" s="175" t="s">
        <v>438</v>
      </c>
      <c r="B334" s="176" t="s">
        <v>54</v>
      </c>
      <c r="C334" s="177" t="s">
        <v>92</v>
      </c>
      <c r="D334" s="174"/>
      <c r="E334" s="178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ht="13.5" customHeight="1">
      <c r="A335" s="175" t="s">
        <v>439</v>
      </c>
      <c r="B335" s="176" t="s">
        <v>54</v>
      </c>
      <c r="C335" s="177" t="s">
        <v>92</v>
      </c>
      <c r="D335" s="174"/>
      <c r="E335" s="178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ht="13.5" customHeight="1">
      <c r="A336" s="175" t="s">
        <v>440</v>
      </c>
      <c r="B336" s="176" t="s">
        <v>54</v>
      </c>
      <c r="C336" s="177" t="s">
        <v>92</v>
      </c>
      <c r="D336" s="174"/>
      <c r="E336" s="178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ht="13.5" customHeight="1">
      <c r="A337" s="175" t="s">
        <v>441</v>
      </c>
      <c r="B337" s="176" t="s">
        <v>54</v>
      </c>
      <c r="C337" s="177" t="s">
        <v>92</v>
      </c>
      <c r="D337" s="174"/>
      <c r="E337" s="178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ht="13.5" customHeight="1">
      <c r="A338" s="175" t="s">
        <v>442</v>
      </c>
      <c r="B338" s="176" t="s">
        <v>54</v>
      </c>
      <c r="C338" s="177" t="s">
        <v>92</v>
      </c>
      <c r="D338" s="174"/>
      <c r="E338" s="178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ht="13.5" customHeight="1">
      <c r="A339" s="175" t="s">
        <v>443</v>
      </c>
      <c r="B339" s="176" t="s">
        <v>54</v>
      </c>
      <c r="C339" s="177" t="s">
        <v>92</v>
      </c>
      <c r="D339" s="174"/>
      <c r="E339" s="178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ht="13.5" customHeight="1">
      <c r="A340" s="175" t="s">
        <v>444</v>
      </c>
      <c r="B340" s="176" t="s">
        <v>57</v>
      </c>
      <c r="C340" s="177" t="s">
        <v>110</v>
      </c>
      <c r="D340" s="174"/>
      <c r="E340" s="178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ht="13.5" customHeight="1">
      <c r="A341" s="175" t="s">
        <v>445</v>
      </c>
      <c r="B341" s="176" t="s">
        <v>57</v>
      </c>
      <c r="C341" s="177" t="s">
        <v>110</v>
      </c>
      <c r="D341" s="174"/>
      <c r="E341" s="178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ht="13.5" customHeight="1">
      <c r="A342" s="175" t="s">
        <v>446</v>
      </c>
      <c r="B342" s="176" t="s">
        <v>52</v>
      </c>
      <c r="C342" s="177" t="s">
        <v>110</v>
      </c>
      <c r="D342" s="174"/>
      <c r="E342" s="178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ht="13.5" customHeight="1">
      <c r="A343" s="175" t="s">
        <v>447</v>
      </c>
      <c r="B343" s="176" t="s">
        <v>52</v>
      </c>
      <c r="C343" s="177" t="s">
        <v>110</v>
      </c>
      <c r="D343" s="174"/>
      <c r="E343" s="178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ht="13.5" customHeight="1">
      <c r="A344" s="175" t="s">
        <v>448</v>
      </c>
      <c r="B344" s="176" t="s">
        <v>52</v>
      </c>
      <c r="C344" s="177" t="s">
        <v>110</v>
      </c>
      <c r="D344" s="174"/>
      <c r="E344" s="178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ht="13.5" customHeight="1">
      <c r="A345" s="175" t="s">
        <v>449</v>
      </c>
      <c r="B345" s="176" t="s">
        <v>52</v>
      </c>
      <c r="C345" s="177" t="s">
        <v>110</v>
      </c>
      <c r="D345" s="174"/>
      <c r="E345" s="178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ht="13.5" customHeight="1">
      <c r="A346" s="1"/>
      <c r="B346" s="1"/>
      <c r="C346" s="174"/>
      <c r="D346" s="1"/>
      <c r="E346" s="179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ht="13.5" customHeight="1">
      <c r="A347" s="1"/>
      <c r="B347" s="1"/>
      <c r="C347" s="174"/>
      <c r="D347" s="1"/>
      <c r="E347" s="179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ht="13.5" customHeight="1">
      <c r="A348" s="1"/>
      <c r="B348" s="1"/>
      <c r="C348" s="174"/>
      <c r="D348" s="1"/>
      <c r="E348" s="179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ht="13.5" customHeight="1">
      <c r="A349" s="1"/>
      <c r="B349" s="1"/>
      <c r="C349" s="174"/>
      <c r="D349" s="1"/>
      <c r="E349" s="179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ht="13.5" customHeight="1">
      <c r="A350" s="1"/>
      <c r="B350" s="1"/>
      <c r="C350" s="174"/>
      <c r="D350" s="1"/>
      <c r="E350" s="179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ht="13.5" customHeight="1">
      <c r="A351" s="1"/>
      <c r="B351" s="1"/>
      <c r="C351" s="174"/>
      <c r="D351" s="1"/>
      <c r="E351" s="17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ht="13.5" customHeight="1">
      <c r="A352" s="1"/>
      <c r="B352" s="1"/>
      <c r="C352" s="174"/>
      <c r="D352" s="1"/>
      <c r="E352" s="179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ht="13.5" customHeight="1">
      <c r="A353" s="1"/>
      <c r="B353" s="1"/>
      <c r="C353" s="174"/>
      <c r="D353" s="1"/>
      <c r="E353" s="179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ht="13.5" customHeight="1">
      <c r="A354" s="1"/>
      <c r="B354" s="1"/>
      <c r="C354" s="174"/>
      <c r="D354" s="1"/>
      <c r="E354" s="179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ht="13.5" customHeight="1">
      <c r="A355" s="1"/>
      <c r="B355" s="1"/>
      <c r="C355" s="174"/>
      <c r="D355" s="1"/>
      <c r="E355" s="179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ht="13.5" customHeight="1">
      <c r="A356" s="1"/>
      <c r="B356" s="1"/>
      <c r="C356" s="174"/>
      <c r="D356" s="1"/>
      <c r="E356" s="179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ht="13.5" customHeight="1">
      <c r="A357" s="1"/>
      <c r="B357" s="1"/>
      <c r="C357" s="174"/>
      <c r="D357" s="1"/>
      <c r="E357" s="179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ht="13.5" customHeight="1">
      <c r="A358" s="1"/>
      <c r="B358" s="1"/>
      <c r="C358" s="174"/>
      <c r="D358" s="1"/>
      <c r="E358" s="179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ht="13.5" customHeight="1">
      <c r="A359" s="1"/>
      <c r="B359" s="1"/>
      <c r="C359" s="174"/>
      <c r="D359" s="1"/>
      <c r="E359" s="179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ht="13.5" customHeight="1">
      <c r="A360" s="1"/>
      <c r="B360" s="1"/>
      <c r="C360" s="174"/>
      <c r="D360" s="1"/>
      <c r="E360" s="179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ht="13.5" customHeight="1">
      <c r="A361" s="1"/>
      <c r="B361" s="1"/>
      <c r="C361" s="174"/>
      <c r="D361" s="1"/>
      <c r="E361" s="179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ht="13.5" customHeight="1">
      <c r="A362" s="1"/>
      <c r="B362" s="1"/>
      <c r="C362" s="174"/>
      <c r="D362" s="1"/>
      <c r="E362" s="179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ht="13.5" customHeight="1">
      <c r="A363" s="1"/>
      <c r="B363" s="1"/>
      <c r="C363" s="174"/>
      <c r="D363" s="1"/>
      <c r="E363" s="179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ht="13.5" customHeight="1">
      <c r="A364" s="1"/>
      <c r="B364" s="1"/>
      <c r="C364" s="174"/>
      <c r="D364" s="1"/>
      <c r="E364" s="179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ht="13.5" customHeight="1">
      <c r="A365" s="1"/>
      <c r="B365" s="1"/>
      <c r="C365" s="174"/>
      <c r="D365" s="1"/>
      <c r="E365" s="179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ht="13.5" customHeight="1">
      <c r="A366" s="1"/>
      <c r="B366" s="1"/>
      <c r="C366" s="174"/>
      <c r="D366" s="1"/>
      <c r="E366" s="179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ht="13.5" customHeight="1">
      <c r="A367" s="1"/>
      <c r="B367" s="1"/>
      <c r="C367" s="174"/>
      <c r="D367" s="1"/>
      <c r="E367" s="179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ht="13.5" customHeight="1">
      <c r="A368" s="1"/>
      <c r="B368" s="1"/>
      <c r="C368" s="174"/>
      <c r="D368" s="1"/>
      <c r="E368" s="179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ht="13.5" customHeight="1">
      <c r="A369" s="1"/>
      <c r="B369" s="1"/>
      <c r="C369" s="174"/>
      <c r="D369" s="1"/>
      <c r="E369" s="179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ht="13.5" customHeight="1">
      <c r="A370" s="1"/>
      <c r="B370" s="1"/>
      <c r="C370" s="174"/>
      <c r="D370" s="1"/>
      <c r="E370" s="179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ht="13.5" customHeight="1">
      <c r="A371" s="1"/>
      <c r="B371" s="1"/>
      <c r="C371" s="174"/>
      <c r="D371" s="1"/>
      <c r="E371" s="179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ht="13.5" customHeight="1">
      <c r="A372" s="1"/>
      <c r="B372" s="1"/>
      <c r="C372" s="174"/>
      <c r="D372" s="1"/>
      <c r="E372" s="179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ht="13.5" customHeight="1">
      <c r="A373" s="1"/>
      <c r="B373" s="1"/>
      <c r="C373" s="174"/>
      <c r="D373" s="1"/>
      <c r="E373" s="179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ht="13.5" customHeight="1">
      <c r="A374" s="1"/>
      <c r="B374" s="1"/>
      <c r="C374" s="174"/>
      <c r="D374" s="1"/>
      <c r="E374" s="179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ht="13.5" customHeight="1">
      <c r="A375" s="1"/>
      <c r="B375" s="1"/>
      <c r="C375" s="174"/>
      <c r="D375" s="1"/>
      <c r="E375" s="179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ht="13.5" customHeight="1">
      <c r="A376" s="1"/>
      <c r="B376" s="1"/>
      <c r="C376" s="174"/>
      <c r="D376" s="1"/>
      <c r="E376" s="179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ht="13.5" customHeight="1">
      <c r="A377" s="1"/>
      <c r="B377" s="1"/>
      <c r="C377" s="174"/>
      <c r="D377" s="1"/>
      <c r="E377" s="179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ht="13.5" customHeight="1">
      <c r="A378" s="1"/>
      <c r="B378" s="1"/>
      <c r="C378" s="174"/>
      <c r="D378" s="1"/>
      <c r="E378" s="179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ht="13.5" customHeight="1">
      <c r="A379" s="1"/>
      <c r="B379" s="1"/>
      <c r="C379" s="174"/>
      <c r="D379" s="1"/>
      <c r="E379" s="179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ht="13.5" customHeight="1">
      <c r="A380" s="1"/>
      <c r="B380" s="1"/>
      <c r="C380" s="174"/>
      <c r="D380" s="1"/>
      <c r="E380" s="179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ht="13.5" customHeight="1">
      <c r="A381" s="1"/>
      <c r="B381" s="1"/>
      <c r="C381" s="174"/>
      <c r="D381" s="1"/>
      <c r="E381" s="179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ht="13.5" customHeight="1">
      <c r="A382" s="1"/>
      <c r="B382" s="1"/>
      <c r="C382" s="174"/>
      <c r="D382" s="1"/>
      <c r="E382" s="179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ht="13.5" customHeight="1">
      <c r="A383" s="1"/>
      <c r="B383" s="1"/>
      <c r="C383" s="174"/>
      <c r="D383" s="1"/>
      <c r="E383" s="179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ht="13.5" customHeight="1">
      <c r="A384" s="1"/>
      <c r="B384" s="1"/>
      <c r="C384" s="174"/>
      <c r="D384" s="1"/>
      <c r="E384" s="179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ht="13.5" customHeight="1">
      <c r="A385" s="1"/>
      <c r="B385" s="1"/>
      <c r="C385" s="174"/>
      <c r="D385" s="1"/>
      <c r="E385" s="179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ht="13.5" customHeight="1">
      <c r="A386" s="1"/>
      <c r="B386" s="1"/>
      <c r="C386" s="174"/>
      <c r="D386" s="1"/>
      <c r="E386" s="179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ht="13.5" customHeight="1">
      <c r="A387" s="1"/>
      <c r="B387" s="1"/>
      <c r="C387" s="174"/>
      <c r="D387" s="1"/>
      <c r="E387" s="179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ht="13.5" customHeight="1">
      <c r="A388" s="1"/>
      <c r="B388" s="1"/>
      <c r="C388" s="174"/>
      <c r="D388" s="1"/>
      <c r="E388" s="179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ht="13.5" customHeight="1">
      <c r="A389" s="1"/>
      <c r="B389" s="1"/>
      <c r="C389" s="174"/>
      <c r="D389" s="1"/>
      <c r="E389" s="179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ht="13.5" customHeight="1">
      <c r="A390" s="1"/>
      <c r="B390" s="1"/>
      <c r="C390" s="174"/>
      <c r="D390" s="1"/>
      <c r="E390" s="179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ht="13.5" customHeight="1">
      <c r="A391" s="1"/>
      <c r="B391" s="1"/>
      <c r="C391" s="174"/>
      <c r="D391" s="1"/>
      <c r="E391" s="179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ht="13.5" customHeight="1">
      <c r="A392" s="1"/>
      <c r="B392" s="1"/>
      <c r="C392" s="174"/>
      <c r="D392" s="1"/>
      <c r="E392" s="179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ht="13.5" customHeight="1">
      <c r="A393" s="1"/>
      <c r="B393" s="1"/>
      <c r="C393" s="174"/>
      <c r="D393" s="1"/>
      <c r="E393" s="179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ht="13.5" customHeight="1">
      <c r="A394" s="1"/>
      <c r="B394" s="1"/>
      <c r="C394" s="174"/>
      <c r="D394" s="1"/>
      <c r="E394" s="179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ht="13.5" customHeight="1">
      <c r="A395" s="1"/>
      <c r="B395" s="1"/>
      <c r="C395" s="174"/>
      <c r="D395" s="1"/>
      <c r="E395" s="179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ht="13.5" customHeight="1">
      <c r="A396" s="1"/>
      <c r="B396" s="1"/>
      <c r="C396" s="174"/>
      <c r="D396" s="1"/>
      <c r="E396" s="179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ht="13.5" customHeight="1">
      <c r="A397" s="1"/>
      <c r="B397" s="1"/>
      <c r="C397" s="174"/>
      <c r="D397" s="1"/>
      <c r="E397" s="179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ht="13.5" customHeight="1">
      <c r="A398" s="1"/>
      <c r="B398" s="1"/>
      <c r="C398" s="174"/>
      <c r="D398" s="1"/>
      <c r="E398" s="179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ht="13.5" customHeight="1">
      <c r="A399" s="1"/>
      <c r="B399" s="1"/>
      <c r="C399" s="174"/>
      <c r="D399" s="1"/>
      <c r="E399" s="179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ht="13.5" customHeight="1">
      <c r="A400" s="1"/>
      <c r="B400" s="1"/>
      <c r="C400" s="174"/>
      <c r="D400" s="1"/>
      <c r="E400" s="179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ht="13.5" customHeight="1">
      <c r="A401" s="1"/>
      <c r="B401" s="1"/>
      <c r="C401" s="174"/>
      <c r="D401" s="1"/>
      <c r="E401" s="179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ht="13.5" customHeight="1">
      <c r="A402" s="1"/>
      <c r="B402" s="1"/>
      <c r="C402" s="174"/>
      <c r="D402" s="1"/>
      <c r="E402" s="179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ht="13.5" customHeight="1">
      <c r="A403" s="1"/>
      <c r="B403" s="1"/>
      <c r="C403" s="174"/>
      <c r="D403" s="1"/>
      <c r="E403" s="179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ht="13.5" customHeight="1">
      <c r="A404" s="1"/>
      <c r="B404" s="1"/>
      <c r="C404" s="174"/>
      <c r="D404" s="1"/>
      <c r="E404" s="179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ht="13.5" customHeight="1">
      <c r="A405" s="1"/>
      <c r="B405" s="1"/>
      <c r="C405" s="174"/>
      <c r="D405" s="1"/>
      <c r="E405" s="179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ht="13.5" customHeight="1">
      <c r="A406" s="1"/>
      <c r="B406" s="1"/>
      <c r="C406" s="174"/>
      <c r="D406" s="1"/>
      <c r="E406" s="179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ht="13.5" customHeight="1">
      <c r="A407" s="1"/>
      <c r="B407" s="1"/>
      <c r="C407" s="174"/>
      <c r="D407" s="1"/>
      <c r="E407" s="179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ht="13.5" customHeight="1">
      <c r="A408" s="1"/>
      <c r="B408" s="1"/>
      <c r="C408" s="174"/>
      <c r="D408" s="1"/>
      <c r="E408" s="179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ht="13.5" customHeight="1">
      <c r="A409" s="1"/>
      <c r="B409" s="1"/>
      <c r="C409" s="174"/>
      <c r="D409" s="1"/>
      <c r="E409" s="179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ht="13.5" customHeight="1">
      <c r="A410" s="1"/>
      <c r="B410" s="1"/>
      <c r="C410" s="174"/>
      <c r="D410" s="1"/>
      <c r="E410" s="179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ht="13.5" customHeight="1">
      <c r="A411" s="1"/>
      <c r="B411" s="1"/>
      <c r="C411" s="174"/>
      <c r="D411" s="1"/>
      <c r="E411" s="179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ht="13.5" customHeight="1">
      <c r="A412" s="1"/>
      <c r="B412" s="1"/>
      <c r="C412" s="174"/>
      <c r="D412" s="1"/>
      <c r="E412" s="179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ht="13.5" customHeight="1">
      <c r="A413" s="1"/>
      <c r="B413" s="1"/>
      <c r="C413" s="174"/>
      <c r="D413" s="1"/>
      <c r="E413" s="179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ht="13.5" customHeight="1">
      <c r="A414" s="1"/>
      <c r="B414" s="1"/>
      <c r="C414" s="174"/>
      <c r="D414" s="1"/>
      <c r="E414" s="179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ht="13.5" customHeight="1">
      <c r="A415" s="1"/>
      <c r="B415" s="1"/>
      <c r="C415" s="174"/>
      <c r="D415" s="1"/>
      <c r="E415" s="179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ht="13.5" customHeight="1">
      <c r="A416" s="1"/>
      <c r="B416" s="1"/>
      <c r="C416" s="174"/>
      <c r="D416" s="1"/>
      <c r="E416" s="179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ht="13.5" customHeight="1">
      <c r="A417" s="1"/>
      <c r="B417" s="1"/>
      <c r="C417" s="174"/>
      <c r="D417" s="1"/>
      <c r="E417" s="179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ht="13.5" customHeight="1">
      <c r="A418" s="1"/>
      <c r="B418" s="1"/>
      <c r="C418" s="174"/>
      <c r="D418" s="1"/>
      <c r="E418" s="179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ht="13.5" customHeight="1">
      <c r="A419" s="1"/>
      <c r="B419" s="1"/>
      <c r="C419" s="174"/>
      <c r="D419" s="1"/>
      <c r="E419" s="179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ht="13.5" customHeight="1">
      <c r="A420" s="1"/>
      <c r="B420" s="1"/>
      <c r="C420" s="174"/>
      <c r="D420" s="1"/>
      <c r="E420" s="179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ht="13.5" customHeight="1">
      <c r="A421" s="1"/>
      <c r="B421" s="1"/>
      <c r="C421" s="174"/>
      <c r="D421" s="1"/>
      <c r="E421" s="179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ht="13.5" customHeight="1">
      <c r="A422" s="1"/>
      <c r="B422" s="1"/>
      <c r="C422" s="174"/>
      <c r="D422" s="1"/>
      <c r="E422" s="179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ht="13.5" customHeight="1">
      <c r="A423" s="1"/>
      <c r="B423" s="1"/>
      <c r="C423" s="174"/>
      <c r="D423" s="1"/>
      <c r="E423" s="179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ht="13.5" customHeight="1">
      <c r="A424" s="1"/>
      <c r="B424" s="1"/>
      <c r="C424" s="174"/>
      <c r="D424" s="1"/>
      <c r="E424" s="179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ht="13.5" customHeight="1">
      <c r="A425" s="1"/>
      <c r="B425" s="1"/>
      <c r="C425" s="174"/>
      <c r="D425" s="1"/>
      <c r="E425" s="179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ht="13.5" customHeight="1">
      <c r="A426" s="1"/>
      <c r="B426" s="1"/>
      <c r="C426" s="174"/>
      <c r="D426" s="1"/>
      <c r="E426" s="179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ht="13.5" customHeight="1">
      <c r="A427" s="1"/>
      <c r="B427" s="1"/>
      <c r="C427" s="174"/>
      <c r="D427" s="1"/>
      <c r="E427" s="179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ht="13.5" customHeight="1">
      <c r="A428" s="1"/>
      <c r="B428" s="1"/>
      <c r="C428" s="174"/>
      <c r="D428" s="1"/>
      <c r="E428" s="179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ht="13.5" customHeight="1">
      <c r="A429" s="1"/>
      <c r="B429" s="1"/>
      <c r="C429" s="174"/>
      <c r="D429" s="1"/>
      <c r="E429" s="179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ht="13.5" customHeight="1">
      <c r="A430" s="1"/>
      <c r="B430" s="1"/>
      <c r="C430" s="174"/>
      <c r="D430" s="1"/>
      <c r="E430" s="179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ht="13.5" customHeight="1">
      <c r="A431" s="1"/>
      <c r="B431" s="1"/>
      <c r="C431" s="174"/>
      <c r="D431" s="1"/>
      <c r="E431" s="179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ht="13.5" customHeight="1">
      <c r="A432" s="1"/>
      <c r="B432" s="1"/>
      <c r="C432" s="174"/>
      <c r="D432" s="1"/>
      <c r="E432" s="179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ht="13.5" customHeight="1">
      <c r="A433" s="1"/>
      <c r="B433" s="1"/>
      <c r="C433" s="174"/>
      <c r="D433" s="1"/>
      <c r="E433" s="179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ht="13.5" customHeight="1">
      <c r="A434" s="1"/>
      <c r="B434" s="1"/>
      <c r="C434" s="174"/>
      <c r="D434" s="1"/>
      <c r="E434" s="179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ht="13.5" customHeight="1">
      <c r="A435" s="1"/>
      <c r="B435" s="1"/>
      <c r="C435" s="174"/>
      <c r="D435" s="1"/>
      <c r="E435" s="179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ht="13.5" customHeight="1">
      <c r="A436" s="1"/>
      <c r="B436" s="1"/>
      <c r="C436" s="174"/>
      <c r="D436" s="1"/>
      <c r="E436" s="179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ht="13.5" customHeight="1">
      <c r="A437" s="1"/>
      <c r="B437" s="1"/>
      <c r="C437" s="174"/>
      <c r="D437" s="1"/>
      <c r="E437" s="179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ht="13.5" customHeight="1">
      <c r="A438" s="1"/>
      <c r="B438" s="1"/>
      <c r="C438" s="174"/>
      <c r="D438" s="1"/>
      <c r="E438" s="179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ht="13.5" customHeight="1">
      <c r="A439" s="1"/>
      <c r="B439" s="1"/>
      <c r="C439" s="174"/>
      <c r="D439" s="1"/>
      <c r="E439" s="179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ht="13.5" customHeight="1">
      <c r="A440" s="1"/>
      <c r="B440" s="1"/>
      <c r="C440" s="174"/>
      <c r="D440" s="1"/>
      <c r="E440" s="179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ht="13.5" customHeight="1">
      <c r="A441" s="1"/>
      <c r="B441" s="1"/>
      <c r="C441" s="174"/>
      <c r="D441" s="1"/>
      <c r="E441" s="179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ht="13.5" customHeight="1">
      <c r="A442" s="1"/>
      <c r="B442" s="1"/>
      <c r="C442" s="174"/>
      <c r="D442" s="1"/>
      <c r="E442" s="179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ht="13.5" customHeight="1">
      <c r="A443" s="1"/>
      <c r="B443" s="1"/>
      <c r="C443" s="174"/>
      <c r="D443" s="1"/>
      <c r="E443" s="179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ht="13.5" customHeight="1">
      <c r="A444" s="1"/>
      <c r="B444" s="1"/>
      <c r="C444" s="174"/>
      <c r="D444" s="1"/>
      <c r="E444" s="179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ht="13.5" customHeight="1">
      <c r="A445" s="1"/>
      <c r="B445" s="1"/>
      <c r="C445" s="174"/>
      <c r="D445" s="1"/>
      <c r="E445" s="179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ht="13.5" customHeight="1">
      <c r="A446" s="1"/>
      <c r="B446" s="1"/>
      <c r="C446" s="174"/>
      <c r="D446" s="1"/>
      <c r="E446" s="179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ht="13.5" customHeight="1">
      <c r="A447" s="1"/>
      <c r="B447" s="1"/>
      <c r="C447" s="174"/>
      <c r="D447" s="1"/>
      <c r="E447" s="179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ht="13.5" customHeight="1">
      <c r="A448" s="1"/>
      <c r="B448" s="1"/>
      <c r="C448" s="174"/>
      <c r="D448" s="1"/>
      <c r="E448" s="179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ht="13.5" customHeight="1">
      <c r="A449" s="1"/>
      <c r="B449" s="1"/>
      <c r="C449" s="174"/>
      <c r="D449" s="1"/>
      <c r="E449" s="179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ht="13.5" customHeight="1">
      <c r="A450" s="1"/>
      <c r="B450" s="1"/>
      <c r="C450" s="174"/>
      <c r="D450" s="1"/>
      <c r="E450" s="179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ht="13.5" customHeight="1">
      <c r="A451" s="1"/>
      <c r="B451" s="1"/>
      <c r="C451" s="174"/>
      <c r="D451" s="1"/>
      <c r="E451" s="179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ht="13.5" customHeight="1">
      <c r="A452" s="1"/>
      <c r="B452" s="1"/>
      <c r="C452" s="174"/>
      <c r="D452" s="1"/>
      <c r="E452" s="179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ht="13.5" customHeight="1">
      <c r="A453" s="1"/>
      <c r="B453" s="1"/>
      <c r="C453" s="174"/>
      <c r="D453" s="1"/>
      <c r="E453" s="179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ht="13.5" customHeight="1">
      <c r="A454" s="1"/>
      <c r="B454" s="1"/>
      <c r="C454" s="174"/>
      <c r="D454" s="1"/>
      <c r="E454" s="179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ht="13.5" customHeight="1">
      <c r="A455" s="1"/>
      <c r="B455" s="1"/>
      <c r="C455" s="174"/>
      <c r="D455" s="1"/>
      <c r="E455" s="179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ht="13.5" customHeight="1">
      <c r="A456" s="1"/>
      <c r="B456" s="1"/>
      <c r="C456" s="174"/>
      <c r="D456" s="1"/>
      <c r="E456" s="179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ht="13.5" customHeight="1">
      <c r="A457" s="1"/>
      <c r="B457" s="1"/>
      <c r="C457" s="174"/>
      <c r="D457" s="1"/>
      <c r="E457" s="179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ht="13.5" customHeight="1">
      <c r="A458" s="1"/>
      <c r="B458" s="1"/>
      <c r="C458" s="174"/>
      <c r="D458" s="1"/>
      <c r="E458" s="179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ht="13.5" customHeight="1">
      <c r="A459" s="1"/>
      <c r="B459" s="1"/>
      <c r="C459" s="174"/>
      <c r="D459" s="1"/>
      <c r="E459" s="179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ht="13.5" customHeight="1">
      <c r="A460" s="1"/>
      <c r="B460" s="1"/>
      <c r="C460" s="174"/>
      <c r="D460" s="1"/>
      <c r="E460" s="179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ht="13.5" customHeight="1">
      <c r="A461" s="1"/>
      <c r="B461" s="1"/>
      <c r="C461" s="174"/>
      <c r="D461" s="1"/>
      <c r="E461" s="179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ht="13.5" customHeight="1">
      <c r="A462" s="1"/>
      <c r="B462" s="1"/>
      <c r="C462" s="174"/>
      <c r="D462" s="1"/>
      <c r="E462" s="179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ht="13.5" customHeight="1">
      <c r="A463" s="1"/>
      <c r="B463" s="1"/>
      <c r="C463" s="174"/>
      <c r="D463" s="1"/>
      <c r="E463" s="179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ht="13.5" customHeight="1">
      <c r="A464" s="1"/>
      <c r="B464" s="1"/>
      <c r="C464" s="174"/>
      <c r="D464" s="1"/>
      <c r="E464" s="179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ht="13.5" customHeight="1">
      <c r="A465" s="1"/>
      <c r="B465" s="1"/>
      <c r="C465" s="174"/>
      <c r="D465" s="1"/>
      <c r="E465" s="179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ht="13.5" customHeight="1">
      <c r="A466" s="1"/>
      <c r="B466" s="1"/>
      <c r="C466" s="174"/>
      <c r="D466" s="1"/>
      <c r="E466" s="179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ht="13.5" customHeight="1">
      <c r="A467" s="1"/>
      <c r="B467" s="1"/>
      <c r="C467" s="174"/>
      <c r="D467" s="1"/>
      <c r="E467" s="179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ht="13.5" customHeight="1">
      <c r="A468" s="1"/>
      <c r="B468" s="1"/>
      <c r="C468" s="174"/>
      <c r="D468" s="1"/>
      <c r="E468" s="179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ht="13.5" customHeight="1">
      <c r="A469" s="1"/>
      <c r="B469" s="1"/>
      <c r="C469" s="174"/>
      <c r="D469" s="1"/>
      <c r="E469" s="179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ht="13.5" customHeight="1">
      <c r="A470" s="1"/>
      <c r="B470" s="1"/>
      <c r="C470" s="174"/>
      <c r="D470" s="1"/>
      <c r="E470" s="179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ht="15.75" customHeight="1">
      <c r="A471" s="1"/>
      <c r="B471" s="1"/>
      <c r="C471" s="174"/>
      <c r="D471" s="1"/>
      <c r="E471" s="179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ht="15.75" customHeight="1">
      <c r="A472" s="1"/>
      <c r="B472" s="1"/>
      <c r="C472" s="174"/>
      <c r="D472" s="1"/>
      <c r="E472" s="179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ht="15.75" customHeight="1">
      <c r="A473" s="1"/>
      <c r="B473" s="1"/>
      <c r="C473" s="174"/>
      <c r="D473" s="1"/>
      <c r="E473" s="179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ht="15.75" customHeight="1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</row>
    <row r="475" ht="15.75" customHeight="1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</row>
    <row r="476" ht="15.75" customHeight="1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</row>
    <row r="477" ht="15.75" customHeight="1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</row>
    <row r="478" ht="15.75" customHeight="1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</row>
    <row r="479" ht="15.75" customHeight="1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</row>
    <row r="480" ht="15.75" customHeight="1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</row>
    <row r="481" ht="15.75" customHeight="1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</row>
    <row r="482" ht="15.75" customHeight="1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</row>
    <row r="483" ht="15.75" customHeight="1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</row>
    <row r="484" ht="15.75" customHeight="1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</row>
    <row r="485" ht="15.75" customHeight="1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</row>
    <row r="486" ht="15.75" customHeight="1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</row>
    <row r="487" ht="15.75" customHeight="1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  <c r="U487" s="174"/>
    </row>
    <row r="488" ht="15.75" customHeight="1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  <c r="U488" s="174"/>
    </row>
    <row r="489" ht="15.75" customHeight="1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  <c r="U489" s="174"/>
    </row>
    <row r="490" ht="15.75" customHeight="1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  <c r="U490" s="174"/>
    </row>
    <row r="491" ht="15.75" customHeight="1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  <c r="U491" s="174"/>
    </row>
    <row r="492" ht="15.75" customHeight="1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  <c r="U492" s="174"/>
    </row>
    <row r="493" ht="15.75" customHeight="1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  <c r="U493" s="174"/>
    </row>
    <row r="494" ht="15.75" customHeight="1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  <c r="U494" s="174"/>
    </row>
    <row r="495" ht="15.75" customHeight="1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  <c r="U495" s="174"/>
    </row>
    <row r="496" ht="15.75" customHeight="1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  <c r="U496" s="174"/>
    </row>
    <row r="497" ht="15.75" customHeight="1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  <c r="U497" s="174"/>
    </row>
    <row r="498" ht="15.75" customHeight="1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  <c r="U498" s="174"/>
    </row>
    <row r="499" ht="15.75" customHeight="1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  <c r="U499" s="174"/>
    </row>
    <row r="500" ht="15.75" customHeight="1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  <c r="U500" s="174"/>
    </row>
    <row r="501" ht="15.75" customHeight="1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  <c r="U501" s="174"/>
    </row>
    <row r="502" ht="15.75" customHeight="1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  <c r="U502" s="174"/>
    </row>
    <row r="503" ht="15.75" customHeight="1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  <c r="U503" s="174"/>
    </row>
    <row r="504" ht="15.75" customHeight="1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P504" s="174"/>
      <c r="Q504" s="174"/>
      <c r="R504" s="174"/>
      <c r="S504" s="174"/>
      <c r="T504" s="174"/>
      <c r="U504" s="174"/>
    </row>
    <row r="505" ht="15.75" customHeight="1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P505" s="174"/>
      <c r="Q505" s="174"/>
      <c r="R505" s="174"/>
      <c r="S505" s="174"/>
      <c r="T505" s="174"/>
      <c r="U505" s="174"/>
    </row>
    <row r="506" ht="15.75" customHeight="1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P506" s="174"/>
      <c r="Q506" s="174"/>
      <c r="R506" s="174"/>
      <c r="S506" s="174"/>
      <c r="T506" s="174"/>
      <c r="U506" s="174"/>
    </row>
    <row r="507" ht="15.75" customHeight="1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P507" s="174"/>
      <c r="Q507" s="174"/>
      <c r="R507" s="174"/>
      <c r="S507" s="174"/>
      <c r="T507" s="174"/>
      <c r="U507" s="174"/>
    </row>
    <row r="508" ht="15.75" customHeight="1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P508" s="174"/>
      <c r="Q508" s="174"/>
      <c r="R508" s="174"/>
      <c r="S508" s="174"/>
      <c r="T508" s="174"/>
      <c r="U508" s="174"/>
    </row>
    <row r="509" ht="15.75" customHeight="1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P509" s="174"/>
      <c r="Q509" s="174"/>
      <c r="R509" s="174"/>
      <c r="S509" s="174"/>
      <c r="T509" s="174"/>
      <c r="U509" s="174"/>
    </row>
    <row r="510" ht="15.75" customHeight="1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P510" s="174"/>
      <c r="Q510" s="174"/>
      <c r="R510" s="174"/>
      <c r="S510" s="174"/>
      <c r="T510" s="174"/>
      <c r="U510" s="174"/>
    </row>
    <row r="511" ht="15.75" customHeight="1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P511" s="174"/>
      <c r="Q511" s="174"/>
      <c r="R511" s="174"/>
      <c r="S511" s="174"/>
      <c r="T511" s="174"/>
      <c r="U511" s="174"/>
    </row>
    <row r="512" ht="15.75" customHeight="1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P512" s="174"/>
      <c r="Q512" s="174"/>
      <c r="R512" s="174"/>
      <c r="S512" s="174"/>
      <c r="T512" s="174"/>
      <c r="U512" s="174"/>
    </row>
    <row r="513" ht="15.75" customHeight="1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74"/>
      <c r="M513" s="174"/>
      <c r="N513" s="174"/>
      <c r="O513" s="174"/>
      <c r="P513" s="174"/>
      <c r="Q513" s="174"/>
      <c r="R513" s="174"/>
      <c r="S513" s="174"/>
      <c r="T513" s="174"/>
      <c r="U513" s="174"/>
    </row>
    <row r="514" ht="15.75" customHeight="1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74"/>
      <c r="M514" s="174"/>
      <c r="N514" s="174"/>
      <c r="O514" s="174"/>
      <c r="P514" s="174"/>
      <c r="Q514" s="174"/>
      <c r="R514" s="174"/>
      <c r="S514" s="174"/>
      <c r="T514" s="174"/>
      <c r="U514" s="174"/>
    </row>
    <row r="515" ht="15.75" customHeight="1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74"/>
      <c r="T515" s="174"/>
      <c r="U515" s="174"/>
    </row>
    <row r="516" ht="15.75" customHeight="1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74"/>
      <c r="M516" s="174"/>
      <c r="N516" s="174"/>
      <c r="O516" s="174"/>
      <c r="P516" s="174"/>
      <c r="Q516" s="174"/>
      <c r="R516" s="174"/>
      <c r="S516" s="174"/>
      <c r="T516" s="174"/>
      <c r="U516" s="174"/>
    </row>
    <row r="517" ht="15.75" customHeight="1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74"/>
      <c r="M517" s="174"/>
      <c r="N517" s="174"/>
      <c r="O517" s="174"/>
      <c r="P517" s="174"/>
      <c r="Q517" s="174"/>
      <c r="R517" s="174"/>
      <c r="S517" s="174"/>
      <c r="T517" s="174"/>
      <c r="U517" s="174"/>
    </row>
    <row r="518" ht="15.75" customHeight="1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74"/>
      <c r="M518" s="174"/>
      <c r="N518" s="174"/>
      <c r="O518" s="174"/>
      <c r="P518" s="174"/>
      <c r="Q518" s="174"/>
      <c r="R518" s="174"/>
      <c r="S518" s="174"/>
      <c r="T518" s="174"/>
      <c r="U518" s="174"/>
    </row>
    <row r="519" ht="15.75" customHeight="1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74"/>
      <c r="M519" s="174"/>
      <c r="N519" s="174"/>
      <c r="O519" s="174"/>
      <c r="P519" s="174"/>
      <c r="Q519" s="174"/>
      <c r="R519" s="174"/>
      <c r="S519" s="174"/>
      <c r="T519" s="174"/>
      <c r="U519" s="174"/>
    </row>
    <row r="520" ht="15.75" customHeight="1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74"/>
      <c r="M520" s="174"/>
      <c r="N520" s="174"/>
      <c r="O520" s="174"/>
      <c r="P520" s="174"/>
      <c r="Q520" s="174"/>
      <c r="R520" s="174"/>
      <c r="S520" s="174"/>
      <c r="T520" s="174"/>
      <c r="U520" s="174"/>
    </row>
    <row r="521" ht="15.75" customHeight="1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74"/>
      <c r="M521" s="174"/>
      <c r="N521" s="174"/>
      <c r="O521" s="174"/>
      <c r="P521" s="174"/>
      <c r="Q521" s="174"/>
      <c r="R521" s="174"/>
      <c r="S521" s="174"/>
      <c r="T521" s="174"/>
      <c r="U521" s="174"/>
    </row>
    <row r="522" ht="15.75" customHeight="1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74"/>
      <c r="M522" s="174"/>
      <c r="N522" s="174"/>
      <c r="O522" s="174"/>
      <c r="P522" s="174"/>
      <c r="Q522" s="174"/>
      <c r="R522" s="174"/>
      <c r="S522" s="174"/>
      <c r="T522" s="174"/>
      <c r="U522" s="174"/>
    </row>
    <row r="523" ht="15.75" customHeight="1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74"/>
      <c r="M523" s="174"/>
      <c r="N523" s="174"/>
      <c r="O523" s="174"/>
      <c r="P523" s="174"/>
      <c r="Q523" s="174"/>
      <c r="R523" s="174"/>
      <c r="S523" s="174"/>
      <c r="T523" s="174"/>
      <c r="U523" s="174"/>
    </row>
    <row r="524" ht="15.75" customHeight="1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74"/>
      <c r="M524" s="174"/>
      <c r="N524" s="174"/>
      <c r="O524" s="174"/>
      <c r="P524" s="174"/>
      <c r="Q524" s="174"/>
      <c r="R524" s="174"/>
      <c r="S524" s="174"/>
      <c r="T524" s="174"/>
      <c r="U524" s="174"/>
    </row>
    <row r="525" ht="15.75" customHeight="1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74"/>
      <c r="M525" s="174"/>
      <c r="N525" s="174"/>
      <c r="O525" s="174"/>
      <c r="P525" s="174"/>
      <c r="Q525" s="174"/>
      <c r="R525" s="174"/>
      <c r="S525" s="174"/>
      <c r="T525" s="174"/>
      <c r="U525" s="174"/>
    </row>
    <row r="526" ht="15.75" customHeight="1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74"/>
      <c r="M526" s="174"/>
      <c r="N526" s="174"/>
      <c r="O526" s="174"/>
      <c r="P526" s="174"/>
      <c r="Q526" s="174"/>
      <c r="R526" s="174"/>
      <c r="S526" s="174"/>
      <c r="T526" s="174"/>
      <c r="U526" s="174"/>
    </row>
    <row r="527" ht="15.75" customHeight="1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74"/>
      <c r="M527" s="174"/>
      <c r="N527" s="174"/>
      <c r="O527" s="174"/>
      <c r="P527" s="174"/>
      <c r="Q527" s="174"/>
      <c r="R527" s="174"/>
      <c r="S527" s="174"/>
      <c r="T527" s="174"/>
      <c r="U527" s="174"/>
    </row>
    <row r="528" ht="15.75" customHeight="1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74"/>
      <c r="M528" s="174"/>
      <c r="N528" s="174"/>
      <c r="O528" s="174"/>
      <c r="P528" s="174"/>
      <c r="Q528" s="174"/>
      <c r="R528" s="174"/>
      <c r="S528" s="174"/>
      <c r="T528" s="174"/>
      <c r="U528" s="174"/>
    </row>
    <row r="529" ht="15.75" customHeight="1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4"/>
      <c r="O529" s="174"/>
      <c r="P529" s="174"/>
      <c r="Q529" s="174"/>
      <c r="R529" s="174"/>
      <c r="S529" s="174"/>
      <c r="T529" s="174"/>
      <c r="U529" s="174"/>
    </row>
    <row r="530" ht="15.75" customHeight="1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74"/>
      <c r="M530" s="174"/>
      <c r="N530" s="174"/>
      <c r="O530" s="174"/>
      <c r="P530" s="174"/>
      <c r="Q530" s="174"/>
      <c r="R530" s="174"/>
      <c r="S530" s="174"/>
      <c r="T530" s="174"/>
      <c r="U530" s="174"/>
    </row>
    <row r="531" ht="15.75" customHeight="1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74"/>
      <c r="M531" s="174"/>
      <c r="N531" s="174"/>
      <c r="O531" s="174"/>
      <c r="P531" s="174"/>
      <c r="Q531" s="174"/>
      <c r="R531" s="174"/>
      <c r="S531" s="174"/>
      <c r="T531" s="174"/>
      <c r="U531" s="174"/>
    </row>
    <row r="532" ht="15.75" customHeight="1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74"/>
      <c r="M532" s="174"/>
      <c r="N532" s="174"/>
      <c r="O532" s="174"/>
      <c r="P532" s="174"/>
      <c r="Q532" s="174"/>
      <c r="R532" s="174"/>
      <c r="S532" s="174"/>
      <c r="T532" s="174"/>
      <c r="U532" s="174"/>
    </row>
    <row r="533" ht="15.75" customHeight="1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74"/>
      <c r="M533" s="174"/>
      <c r="N533" s="174"/>
      <c r="O533" s="174"/>
      <c r="P533" s="174"/>
      <c r="Q533" s="174"/>
      <c r="R533" s="174"/>
      <c r="S533" s="174"/>
      <c r="T533" s="174"/>
      <c r="U533" s="174"/>
    </row>
    <row r="534" ht="15.75" customHeight="1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74"/>
      <c r="M534" s="174"/>
      <c r="N534" s="174"/>
      <c r="O534" s="174"/>
      <c r="P534" s="174"/>
      <c r="Q534" s="174"/>
      <c r="R534" s="174"/>
      <c r="S534" s="174"/>
      <c r="T534" s="174"/>
      <c r="U534" s="174"/>
    </row>
    <row r="535" ht="15.75" customHeight="1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74"/>
      <c r="M535" s="174"/>
      <c r="N535" s="174"/>
      <c r="O535" s="174"/>
      <c r="P535" s="174"/>
      <c r="Q535" s="174"/>
      <c r="R535" s="174"/>
      <c r="S535" s="174"/>
      <c r="T535" s="174"/>
      <c r="U535" s="174"/>
    </row>
    <row r="536" ht="15.75" customHeight="1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74"/>
      <c r="M536" s="174"/>
      <c r="N536" s="174"/>
      <c r="O536" s="174"/>
      <c r="P536" s="174"/>
      <c r="Q536" s="174"/>
      <c r="R536" s="174"/>
      <c r="S536" s="174"/>
      <c r="T536" s="174"/>
      <c r="U536" s="174"/>
    </row>
    <row r="537" ht="15.75" customHeight="1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74"/>
      <c r="M537" s="174"/>
      <c r="N537" s="174"/>
      <c r="O537" s="174"/>
      <c r="P537" s="174"/>
      <c r="Q537" s="174"/>
      <c r="R537" s="174"/>
      <c r="S537" s="174"/>
      <c r="T537" s="174"/>
      <c r="U537" s="174"/>
    </row>
    <row r="538" ht="15.75" customHeight="1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74"/>
      <c r="M538" s="174"/>
      <c r="N538" s="174"/>
      <c r="O538" s="174"/>
      <c r="P538" s="174"/>
      <c r="Q538" s="174"/>
      <c r="R538" s="174"/>
      <c r="S538" s="174"/>
      <c r="T538" s="174"/>
      <c r="U538" s="174"/>
    </row>
    <row r="539" ht="15.75" customHeight="1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74"/>
      <c r="M539" s="174"/>
      <c r="N539" s="174"/>
      <c r="O539" s="174"/>
      <c r="P539" s="174"/>
      <c r="Q539" s="174"/>
      <c r="R539" s="174"/>
      <c r="S539" s="174"/>
      <c r="T539" s="174"/>
      <c r="U539" s="174"/>
    </row>
    <row r="540" ht="15.75" customHeight="1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74"/>
      <c r="M540" s="174"/>
      <c r="N540" s="174"/>
      <c r="O540" s="174"/>
      <c r="P540" s="174"/>
      <c r="Q540" s="174"/>
      <c r="R540" s="174"/>
      <c r="S540" s="174"/>
      <c r="T540" s="174"/>
      <c r="U540" s="174"/>
    </row>
    <row r="541" ht="15.75" customHeight="1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74"/>
      <c r="M541" s="174"/>
      <c r="N541" s="174"/>
      <c r="O541" s="174"/>
      <c r="P541" s="174"/>
      <c r="Q541" s="174"/>
      <c r="R541" s="174"/>
      <c r="S541" s="174"/>
      <c r="T541" s="174"/>
      <c r="U541" s="174"/>
    </row>
    <row r="542" ht="15.75" customHeight="1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74"/>
      <c r="M542" s="174"/>
      <c r="N542" s="174"/>
      <c r="O542" s="174"/>
      <c r="P542" s="174"/>
      <c r="Q542" s="174"/>
      <c r="R542" s="174"/>
      <c r="S542" s="174"/>
      <c r="T542" s="174"/>
      <c r="U542" s="174"/>
    </row>
    <row r="543" ht="15.75" customHeight="1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74"/>
      <c r="M543" s="174"/>
      <c r="N543" s="174"/>
      <c r="O543" s="174"/>
      <c r="P543" s="174"/>
      <c r="Q543" s="174"/>
      <c r="R543" s="174"/>
      <c r="S543" s="174"/>
      <c r="T543" s="174"/>
      <c r="U543" s="174"/>
    </row>
    <row r="544" ht="15.75" customHeight="1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74"/>
      <c r="M544" s="174"/>
      <c r="N544" s="174"/>
      <c r="O544" s="174"/>
      <c r="P544" s="174"/>
      <c r="Q544" s="174"/>
      <c r="R544" s="174"/>
      <c r="S544" s="174"/>
      <c r="T544" s="174"/>
      <c r="U544" s="174"/>
    </row>
    <row r="545" ht="15.75" customHeight="1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74"/>
      <c r="M545" s="174"/>
      <c r="N545" s="174"/>
      <c r="O545" s="174"/>
      <c r="P545" s="174"/>
      <c r="Q545" s="174"/>
      <c r="R545" s="174"/>
      <c r="S545" s="174"/>
      <c r="T545" s="174"/>
      <c r="U545" s="174"/>
    </row>
    <row r="546" ht="15.75" customHeight="1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4"/>
      <c r="O546" s="174"/>
      <c r="P546" s="174"/>
      <c r="Q546" s="174"/>
      <c r="R546" s="174"/>
      <c r="S546" s="174"/>
      <c r="T546" s="174"/>
      <c r="U546" s="174"/>
    </row>
    <row r="547" ht="15.75" customHeight="1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74"/>
      <c r="M547" s="174"/>
      <c r="N547" s="174"/>
      <c r="O547" s="174"/>
      <c r="P547" s="174"/>
      <c r="Q547" s="174"/>
      <c r="R547" s="174"/>
      <c r="S547" s="174"/>
      <c r="T547" s="174"/>
      <c r="U547" s="174"/>
    </row>
    <row r="548" ht="15.75" customHeight="1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74"/>
      <c r="M548" s="174"/>
      <c r="N548" s="174"/>
      <c r="O548" s="174"/>
      <c r="P548" s="174"/>
      <c r="Q548" s="174"/>
      <c r="R548" s="174"/>
      <c r="S548" s="174"/>
      <c r="T548" s="174"/>
      <c r="U548" s="174"/>
    </row>
    <row r="549" ht="15.75" customHeight="1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74"/>
      <c r="M549" s="174"/>
      <c r="N549" s="174"/>
      <c r="O549" s="174"/>
      <c r="P549" s="174"/>
      <c r="Q549" s="174"/>
      <c r="R549" s="174"/>
      <c r="S549" s="174"/>
      <c r="T549" s="174"/>
      <c r="U549" s="174"/>
    </row>
    <row r="550" ht="15.75" customHeight="1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174"/>
      <c r="P550" s="174"/>
      <c r="Q550" s="174"/>
      <c r="R550" s="174"/>
      <c r="S550" s="174"/>
      <c r="T550" s="174"/>
      <c r="U550" s="174"/>
    </row>
    <row r="551" ht="15.75" customHeight="1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74"/>
      <c r="M551" s="174"/>
      <c r="N551" s="174"/>
      <c r="O551" s="174"/>
      <c r="P551" s="174"/>
      <c r="Q551" s="174"/>
      <c r="R551" s="174"/>
      <c r="S551" s="174"/>
      <c r="T551" s="174"/>
      <c r="U551" s="174"/>
    </row>
    <row r="552" ht="15.75" customHeight="1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74"/>
      <c r="M552" s="174"/>
      <c r="N552" s="174"/>
      <c r="O552" s="174"/>
      <c r="P552" s="174"/>
      <c r="Q552" s="174"/>
      <c r="R552" s="174"/>
      <c r="S552" s="174"/>
      <c r="T552" s="174"/>
      <c r="U552" s="174"/>
    </row>
    <row r="553" ht="15.75" customHeight="1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74"/>
      <c r="M553" s="174"/>
      <c r="N553" s="174"/>
      <c r="O553" s="174"/>
      <c r="P553" s="174"/>
      <c r="Q553" s="174"/>
      <c r="R553" s="174"/>
      <c r="S553" s="174"/>
      <c r="T553" s="174"/>
      <c r="U553" s="174"/>
    </row>
    <row r="554" ht="15.75" customHeight="1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  <c r="U554" s="174"/>
    </row>
    <row r="555" ht="15.75" customHeight="1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  <c r="U555" s="174"/>
    </row>
    <row r="556" ht="15.75" customHeight="1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74"/>
      <c r="M556" s="174"/>
      <c r="N556" s="174"/>
      <c r="O556" s="174"/>
      <c r="P556" s="174"/>
      <c r="Q556" s="174"/>
      <c r="R556" s="174"/>
      <c r="S556" s="174"/>
      <c r="T556" s="174"/>
      <c r="U556" s="174"/>
    </row>
    <row r="557" ht="15.75" customHeight="1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</row>
    <row r="558" ht="15.75" customHeight="1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</row>
    <row r="559" ht="15.75" customHeight="1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</row>
    <row r="560" ht="15.75" customHeight="1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</row>
    <row r="561" ht="15.75" customHeight="1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74"/>
      <c r="M561" s="174"/>
      <c r="N561" s="174"/>
      <c r="O561" s="174"/>
      <c r="P561" s="174"/>
      <c r="Q561" s="174"/>
      <c r="R561" s="174"/>
      <c r="S561" s="174"/>
      <c r="T561" s="174"/>
      <c r="U561" s="174"/>
    </row>
    <row r="562" ht="15.75" customHeight="1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74"/>
      <c r="M562" s="174"/>
      <c r="N562" s="174"/>
      <c r="O562" s="174"/>
      <c r="P562" s="174"/>
      <c r="Q562" s="174"/>
      <c r="R562" s="174"/>
      <c r="S562" s="174"/>
      <c r="T562" s="174"/>
      <c r="U562" s="174"/>
    </row>
    <row r="563" ht="15.75" customHeight="1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74"/>
      <c r="Q563" s="174"/>
      <c r="R563" s="174"/>
      <c r="S563" s="174"/>
      <c r="T563" s="174"/>
      <c r="U563" s="174"/>
    </row>
    <row r="564" ht="15.75" customHeight="1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P564" s="174"/>
      <c r="Q564" s="174"/>
      <c r="R564" s="174"/>
      <c r="S564" s="174"/>
      <c r="T564" s="174"/>
      <c r="U564" s="174"/>
    </row>
    <row r="565" ht="15.75" customHeight="1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P565" s="174"/>
      <c r="Q565" s="174"/>
      <c r="R565" s="174"/>
      <c r="S565" s="174"/>
      <c r="T565" s="174"/>
      <c r="U565" s="174"/>
    </row>
    <row r="566" ht="15.75" customHeight="1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P566" s="174"/>
      <c r="Q566" s="174"/>
      <c r="R566" s="174"/>
      <c r="S566" s="174"/>
      <c r="T566" s="174"/>
      <c r="U566" s="174"/>
    </row>
    <row r="567" ht="15.75" customHeight="1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  <c r="U567" s="174"/>
    </row>
    <row r="568" ht="15.75" customHeight="1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P568" s="174"/>
      <c r="Q568" s="174"/>
      <c r="R568" s="174"/>
      <c r="S568" s="174"/>
      <c r="T568" s="174"/>
      <c r="U568" s="174"/>
    </row>
    <row r="569" ht="15.75" customHeight="1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P569" s="174"/>
      <c r="Q569" s="174"/>
      <c r="R569" s="174"/>
      <c r="S569" s="174"/>
      <c r="T569" s="174"/>
      <c r="U569" s="174"/>
    </row>
    <row r="570" ht="15.75" customHeight="1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P570" s="174"/>
      <c r="Q570" s="174"/>
      <c r="R570" s="174"/>
      <c r="S570" s="174"/>
      <c r="T570" s="174"/>
      <c r="U570" s="174"/>
    </row>
    <row r="571" ht="15.75" customHeight="1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P571" s="174"/>
      <c r="Q571" s="174"/>
      <c r="R571" s="174"/>
      <c r="S571" s="174"/>
      <c r="T571" s="174"/>
      <c r="U571" s="174"/>
    </row>
    <row r="572" ht="15.75" customHeight="1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P572" s="174"/>
      <c r="Q572" s="174"/>
      <c r="R572" s="174"/>
      <c r="S572" s="174"/>
      <c r="T572" s="174"/>
      <c r="U572" s="174"/>
    </row>
    <row r="573" ht="15.75" customHeight="1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P573" s="174"/>
      <c r="Q573" s="174"/>
      <c r="R573" s="174"/>
      <c r="S573" s="174"/>
      <c r="T573" s="174"/>
      <c r="U573" s="174"/>
    </row>
    <row r="574" ht="15.75" customHeight="1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P574" s="174"/>
      <c r="Q574" s="174"/>
      <c r="R574" s="174"/>
      <c r="S574" s="174"/>
      <c r="T574" s="174"/>
      <c r="U574" s="174"/>
    </row>
    <row r="575" ht="15.75" customHeight="1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P575" s="174"/>
      <c r="Q575" s="174"/>
      <c r="R575" s="174"/>
      <c r="S575" s="174"/>
      <c r="T575" s="174"/>
      <c r="U575" s="174"/>
    </row>
    <row r="576" ht="15.75" customHeight="1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P576" s="174"/>
      <c r="Q576" s="174"/>
      <c r="R576" s="174"/>
      <c r="S576" s="174"/>
      <c r="T576" s="174"/>
      <c r="U576" s="174"/>
    </row>
    <row r="577" ht="15.75" customHeight="1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P577" s="174"/>
      <c r="Q577" s="174"/>
      <c r="R577" s="174"/>
      <c r="S577" s="174"/>
      <c r="T577" s="174"/>
      <c r="U577" s="174"/>
    </row>
    <row r="578" ht="15.75" customHeight="1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P578" s="174"/>
      <c r="Q578" s="174"/>
      <c r="R578" s="174"/>
      <c r="S578" s="174"/>
      <c r="T578" s="174"/>
      <c r="U578" s="174"/>
    </row>
    <row r="579" ht="15.75" customHeight="1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P579" s="174"/>
      <c r="Q579" s="174"/>
      <c r="R579" s="174"/>
      <c r="S579" s="174"/>
      <c r="T579" s="174"/>
      <c r="U579" s="174"/>
    </row>
    <row r="580" ht="15.75" customHeight="1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P580" s="174"/>
      <c r="Q580" s="174"/>
      <c r="R580" s="174"/>
      <c r="S580" s="174"/>
      <c r="T580" s="174"/>
      <c r="U580" s="174"/>
    </row>
    <row r="581" ht="15.75" customHeight="1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P581" s="174"/>
      <c r="Q581" s="174"/>
      <c r="R581" s="174"/>
      <c r="S581" s="174"/>
      <c r="T581" s="174"/>
      <c r="U581" s="174"/>
    </row>
    <row r="582" ht="15.75" customHeight="1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P582" s="174"/>
      <c r="Q582" s="174"/>
      <c r="R582" s="174"/>
      <c r="S582" s="174"/>
      <c r="T582" s="174"/>
      <c r="U582" s="174"/>
    </row>
    <row r="583" ht="15.75" customHeight="1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P583" s="174"/>
      <c r="Q583" s="174"/>
      <c r="R583" s="174"/>
      <c r="S583" s="174"/>
      <c r="T583" s="174"/>
      <c r="U583" s="174"/>
    </row>
    <row r="584" ht="15.75" customHeight="1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P584" s="174"/>
      <c r="Q584" s="174"/>
      <c r="R584" s="174"/>
      <c r="S584" s="174"/>
      <c r="T584" s="174"/>
      <c r="U584" s="174"/>
    </row>
    <row r="585" ht="15.75" customHeight="1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  <c r="Q585" s="174"/>
      <c r="R585" s="174"/>
      <c r="S585" s="174"/>
      <c r="T585" s="174"/>
      <c r="U585" s="174"/>
    </row>
    <row r="586" ht="15.75" customHeight="1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  <c r="Q586" s="174"/>
      <c r="R586" s="174"/>
      <c r="S586" s="174"/>
      <c r="T586" s="174"/>
      <c r="U586" s="174"/>
    </row>
    <row r="587" ht="15.75" customHeight="1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174"/>
      <c r="R587" s="174"/>
      <c r="S587" s="174"/>
      <c r="T587" s="174"/>
      <c r="U587" s="174"/>
    </row>
    <row r="588" ht="15.75" customHeight="1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174"/>
      <c r="R588" s="174"/>
      <c r="S588" s="174"/>
      <c r="T588" s="174"/>
      <c r="U588" s="174"/>
    </row>
    <row r="589" ht="15.75" customHeight="1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174"/>
      <c r="R589" s="174"/>
      <c r="S589" s="174"/>
      <c r="T589" s="174"/>
      <c r="U589" s="174"/>
    </row>
    <row r="590" ht="15.75" customHeight="1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174"/>
      <c r="R590" s="174"/>
      <c r="S590" s="174"/>
      <c r="T590" s="174"/>
      <c r="U590" s="174"/>
    </row>
    <row r="591" ht="15.75" customHeight="1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174"/>
      <c r="R591" s="174"/>
      <c r="S591" s="174"/>
      <c r="T591" s="174"/>
      <c r="U591" s="174"/>
    </row>
    <row r="592" ht="15.75" customHeight="1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174"/>
      <c r="R592" s="174"/>
      <c r="S592" s="174"/>
      <c r="T592" s="174"/>
      <c r="U592" s="174"/>
    </row>
    <row r="593" ht="15.75" customHeight="1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174"/>
      <c r="R593" s="174"/>
      <c r="S593" s="174"/>
      <c r="T593" s="174"/>
      <c r="U593" s="174"/>
    </row>
    <row r="594" ht="15.75" customHeight="1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174"/>
      <c r="R594" s="174"/>
      <c r="S594" s="174"/>
      <c r="T594" s="174"/>
      <c r="U594" s="174"/>
    </row>
    <row r="595" ht="15.75" customHeight="1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174"/>
      <c r="R595" s="174"/>
      <c r="S595" s="174"/>
      <c r="T595" s="174"/>
      <c r="U595" s="174"/>
    </row>
    <row r="596" ht="15.75" customHeight="1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174"/>
      <c r="R596" s="174"/>
      <c r="S596" s="174"/>
      <c r="T596" s="174"/>
      <c r="U596" s="174"/>
    </row>
    <row r="597" ht="15.75" customHeight="1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174"/>
      <c r="R597" s="174"/>
      <c r="S597" s="174"/>
      <c r="T597" s="174"/>
      <c r="U597" s="174"/>
    </row>
    <row r="598" ht="15.75" customHeight="1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174"/>
      <c r="R598" s="174"/>
      <c r="S598" s="174"/>
      <c r="T598" s="174"/>
      <c r="U598" s="174"/>
    </row>
    <row r="599" ht="15.75" customHeight="1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174"/>
      <c r="R599" s="174"/>
      <c r="S599" s="174"/>
      <c r="T599" s="174"/>
      <c r="U599" s="174"/>
    </row>
    <row r="600" ht="15.75" customHeight="1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174"/>
      <c r="R600" s="174"/>
      <c r="S600" s="174"/>
      <c r="T600" s="174"/>
      <c r="U600" s="174"/>
    </row>
    <row r="601" ht="15.75" customHeight="1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174"/>
      <c r="R601" s="174"/>
      <c r="S601" s="174"/>
      <c r="T601" s="174"/>
      <c r="U601" s="174"/>
    </row>
    <row r="602" ht="15.75" customHeight="1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174"/>
      <c r="R602" s="174"/>
      <c r="S602" s="174"/>
      <c r="T602" s="174"/>
      <c r="U602" s="174"/>
    </row>
    <row r="603" ht="15.75" customHeight="1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174"/>
      <c r="R603" s="174"/>
      <c r="S603" s="174"/>
      <c r="T603" s="174"/>
      <c r="U603" s="174"/>
    </row>
    <row r="604" ht="15.75" customHeight="1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174"/>
      <c r="R604" s="174"/>
      <c r="S604" s="174"/>
      <c r="T604" s="174"/>
      <c r="U604" s="174"/>
    </row>
    <row r="605" ht="15.75" customHeight="1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174"/>
      <c r="R605" s="174"/>
      <c r="S605" s="174"/>
      <c r="T605" s="174"/>
      <c r="U605" s="174"/>
    </row>
    <row r="606" ht="15.75" customHeight="1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174"/>
      <c r="R606" s="174"/>
      <c r="S606" s="174"/>
      <c r="T606" s="174"/>
      <c r="U606" s="174"/>
    </row>
    <row r="607" ht="15.75" customHeight="1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174"/>
      <c r="R607" s="174"/>
      <c r="S607" s="174"/>
      <c r="T607" s="174"/>
      <c r="U607" s="174"/>
    </row>
    <row r="608" ht="15.75" customHeight="1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174"/>
      <c r="R608" s="174"/>
      <c r="S608" s="174"/>
      <c r="T608" s="174"/>
      <c r="U608" s="174"/>
    </row>
    <row r="609" ht="15.75" customHeight="1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174"/>
      <c r="R609" s="174"/>
      <c r="S609" s="174"/>
      <c r="T609" s="174"/>
      <c r="U609" s="174"/>
    </row>
    <row r="610" ht="15.75" customHeight="1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174"/>
      <c r="R610" s="174"/>
      <c r="S610" s="174"/>
      <c r="T610" s="174"/>
      <c r="U610" s="174"/>
    </row>
    <row r="611" ht="15.75" customHeight="1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174"/>
      <c r="R611" s="174"/>
      <c r="S611" s="174"/>
      <c r="T611" s="174"/>
      <c r="U611" s="174"/>
    </row>
    <row r="612" ht="15.75" customHeight="1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174"/>
      <c r="R612" s="174"/>
      <c r="S612" s="174"/>
      <c r="T612" s="174"/>
      <c r="U612" s="174"/>
    </row>
    <row r="613" ht="15.75" customHeight="1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174"/>
      <c r="R613" s="174"/>
      <c r="S613" s="174"/>
      <c r="T613" s="174"/>
      <c r="U613" s="174"/>
    </row>
    <row r="614" ht="15.75" customHeight="1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P614" s="174"/>
      <c r="Q614" s="174"/>
      <c r="R614" s="174"/>
      <c r="S614" s="174"/>
      <c r="T614" s="174"/>
      <c r="U614" s="174"/>
    </row>
    <row r="615" ht="15.75" customHeight="1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P615" s="174"/>
      <c r="Q615" s="174"/>
      <c r="R615" s="174"/>
      <c r="S615" s="174"/>
      <c r="T615" s="174"/>
      <c r="U615" s="174"/>
    </row>
    <row r="616" ht="15.75" customHeight="1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P616" s="174"/>
      <c r="Q616" s="174"/>
      <c r="R616" s="174"/>
      <c r="S616" s="174"/>
      <c r="T616" s="174"/>
      <c r="U616" s="174"/>
    </row>
    <row r="617" ht="15.75" customHeight="1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P617" s="174"/>
      <c r="Q617" s="174"/>
      <c r="R617" s="174"/>
      <c r="S617" s="174"/>
      <c r="T617" s="174"/>
      <c r="U617" s="174"/>
    </row>
    <row r="618" ht="15.75" customHeight="1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  <c r="U618" s="174"/>
    </row>
    <row r="619" ht="15.75" customHeight="1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P619" s="174"/>
      <c r="Q619" s="174"/>
      <c r="R619" s="174"/>
      <c r="S619" s="174"/>
      <c r="T619" s="174"/>
      <c r="U619" s="174"/>
    </row>
    <row r="620" ht="15.75" customHeight="1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P620" s="174"/>
      <c r="Q620" s="174"/>
      <c r="R620" s="174"/>
      <c r="S620" s="174"/>
      <c r="T620" s="174"/>
      <c r="U620" s="174"/>
    </row>
    <row r="621" ht="15.75" customHeight="1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P621" s="174"/>
      <c r="Q621" s="174"/>
      <c r="R621" s="174"/>
      <c r="S621" s="174"/>
      <c r="T621" s="174"/>
      <c r="U621" s="174"/>
    </row>
    <row r="622" ht="15.75" customHeight="1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P622" s="174"/>
      <c r="Q622" s="174"/>
      <c r="R622" s="174"/>
      <c r="S622" s="174"/>
      <c r="T622" s="174"/>
      <c r="U622" s="174"/>
    </row>
    <row r="623" ht="15.75" customHeight="1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74"/>
      <c r="M623" s="174"/>
      <c r="N623" s="174"/>
      <c r="O623" s="174"/>
      <c r="P623" s="174"/>
      <c r="Q623" s="174"/>
      <c r="R623" s="174"/>
      <c r="S623" s="174"/>
      <c r="T623" s="174"/>
      <c r="U623" s="174"/>
    </row>
    <row r="624" ht="15.75" customHeight="1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74"/>
      <c r="M624" s="174"/>
      <c r="N624" s="174"/>
      <c r="O624" s="174"/>
      <c r="P624" s="174"/>
      <c r="Q624" s="174"/>
      <c r="R624" s="174"/>
      <c r="S624" s="174"/>
      <c r="T624" s="174"/>
      <c r="U624" s="174"/>
    </row>
    <row r="625" ht="15.75" customHeight="1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74"/>
      <c r="M625" s="174"/>
      <c r="N625" s="174"/>
      <c r="O625" s="174"/>
      <c r="P625" s="174"/>
      <c r="Q625" s="174"/>
      <c r="R625" s="174"/>
      <c r="S625" s="174"/>
      <c r="T625" s="174"/>
      <c r="U625" s="174"/>
    </row>
    <row r="626" ht="15.75" customHeight="1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74"/>
      <c r="M626" s="174"/>
      <c r="N626" s="174"/>
      <c r="O626" s="174"/>
      <c r="P626" s="174"/>
      <c r="Q626" s="174"/>
      <c r="R626" s="174"/>
      <c r="S626" s="174"/>
      <c r="T626" s="174"/>
      <c r="U626" s="174"/>
    </row>
    <row r="627" ht="15.75" customHeight="1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/>
      <c r="T627" s="174"/>
      <c r="U627" s="174"/>
    </row>
    <row r="628" ht="15.75" customHeight="1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74"/>
      <c r="M628" s="174"/>
      <c r="N628" s="174"/>
      <c r="O628" s="174"/>
      <c r="P628" s="174"/>
      <c r="Q628" s="174"/>
      <c r="R628" s="174"/>
      <c r="S628" s="174"/>
      <c r="T628" s="174"/>
      <c r="U628" s="174"/>
    </row>
    <row r="629" ht="15.75" customHeight="1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74"/>
      <c r="M629" s="174"/>
      <c r="N629" s="174"/>
      <c r="O629" s="174"/>
      <c r="P629" s="174"/>
      <c r="Q629" s="174"/>
      <c r="R629" s="174"/>
      <c r="S629" s="174"/>
      <c r="T629" s="174"/>
      <c r="U629" s="174"/>
    </row>
    <row r="630" ht="15.75" customHeight="1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74"/>
      <c r="M630" s="174"/>
      <c r="N630" s="174"/>
      <c r="O630" s="174"/>
      <c r="P630" s="174"/>
      <c r="Q630" s="174"/>
      <c r="R630" s="174"/>
      <c r="S630" s="174"/>
      <c r="T630" s="174"/>
      <c r="U630" s="174"/>
    </row>
    <row r="631" ht="15.75" customHeight="1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4"/>
      <c r="O631" s="174"/>
      <c r="P631" s="174"/>
      <c r="Q631" s="174"/>
      <c r="R631" s="174"/>
      <c r="S631" s="174"/>
      <c r="T631" s="174"/>
      <c r="U631" s="174"/>
    </row>
    <row r="632" ht="15.75" customHeight="1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74"/>
      <c r="Q632" s="174"/>
      <c r="R632" s="174"/>
      <c r="S632" s="174"/>
      <c r="T632" s="174"/>
      <c r="U632" s="174"/>
    </row>
    <row r="633" ht="15.75" customHeight="1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74"/>
      <c r="M633" s="174"/>
      <c r="N633" s="174"/>
      <c r="O633" s="174"/>
      <c r="P633" s="174"/>
      <c r="Q633" s="174"/>
      <c r="R633" s="174"/>
      <c r="S633" s="174"/>
      <c r="T633" s="174"/>
      <c r="U633" s="174"/>
    </row>
    <row r="634" ht="15.75" customHeight="1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174"/>
      <c r="P634" s="174"/>
      <c r="Q634" s="174"/>
      <c r="R634" s="174"/>
      <c r="S634" s="174"/>
      <c r="T634" s="174"/>
      <c r="U634" s="174"/>
    </row>
    <row r="635" ht="15.75" customHeight="1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74"/>
      <c r="M635" s="174"/>
      <c r="N635" s="174"/>
      <c r="O635" s="174"/>
      <c r="P635" s="174"/>
      <c r="Q635" s="174"/>
      <c r="R635" s="174"/>
      <c r="S635" s="174"/>
      <c r="T635" s="174"/>
      <c r="U635" s="174"/>
    </row>
    <row r="636" ht="15.75" customHeight="1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P636" s="174"/>
      <c r="Q636" s="174"/>
      <c r="R636" s="174"/>
      <c r="S636" s="174"/>
      <c r="T636" s="174"/>
      <c r="U636" s="174"/>
    </row>
    <row r="637" ht="15.75" customHeight="1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P637" s="174"/>
      <c r="Q637" s="174"/>
      <c r="R637" s="174"/>
      <c r="S637" s="174"/>
      <c r="T637" s="174"/>
      <c r="U637" s="174"/>
    </row>
    <row r="638" ht="15.75" customHeight="1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P638" s="174"/>
      <c r="Q638" s="174"/>
      <c r="R638" s="174"/>
      <c r="S638" s="174"/>
      <c r="T638" s="174"/>
      <c r="U638" s="174"/>
    </row>
    <row r="639" ht="15.75" customHeight="1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P639" s="174"/>
      <c r="Q639" s="174"/>
      <c r="R639" s="174"/>
      <c r="S639" s="174"/>
      <c r="T639" s="174"/>
      <c r="U639" s="174"/>
    </row>
    <row r="640" ht="15.75" customHeight="1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P640" s="174"/>
      <c r="Q640" s="174"/>
      <c r="R640" s="174"/>
      <c r="S640" s="174"/>
      <c r="T640" s="174"/>
      <c r="U640" s="174"/>
    </row>
    <row r="641" ht="15.75" customHeight="1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P641" s="174"/>
      <c r="Q641" s="174"/>
      <c r="R641" s="174"/>
      <c r="S641" s="174"/>
      <c r="T641" s="174"/>
      <c r="U641" s="174"/>
    </row>
    <row r="642" ht="15.75" customHeight="1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P642" s="174"/>
      <c r="Q642" s="174"/>
      <c r="R642" s="174"/>
      <c r="S642" s="174"/>
      <c r="T642" s="174"/>
      <c r="U642" s="174"/>
    </row>
    <row r="643" ht="15.75" customHeight="1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P643" s="174"/>
      <c r="Q643" s="174"/>
      <c r="R643" s="174"/>
      <c r="S643" s="174"/>
      <c r="T643" s="174"/>
      <c r="U643" s="174"/>
    </row>
    <row r="644" ht="15.75" customHeight="1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  <c r="U644" s="174"/>
    </row>
    <row r="645" ht="15.75" customHeight="1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  <c r="U645" s="174"/>
    </row>
    <row r="646" ht="15.75" customHeight="1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  <c r="U646" s="174"/>
    </row>
    <row r="647" ht="15.75" customHeight="1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P647" s="174"/>
      <c r="Q647" s="174"/>
      <c r="R647" s="174"/>
      <c r="S647" s="174"/>
      <c r="T647" s="174"/>
      <c r="U647" s="174"/>
    </row>
    <row r="648" ht="15.75" customHeight="1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P648" s="174"/>
      <c r="Q648" s="174"/>
      <c r="R648" s="174"/>
      <c r="S648" s="174"/>
      <c r="T648" s="174"/>
      <c r="U648" s="174"/>
    </row>
    <row r="649" ht="15.75" customHeight="1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P649" s="174"/>
      <c r="Q649" s="174"/>
      <c r="R649" s="174"/>
      <c r="S649" s="174"/>
      <c r="T649" s="174"/>
      <c r="U649" s="174"/>
    </row>
    <row r="650" ht="15.75" customHeight="1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P650" s="174"/>
      <c r="Q650" s="174"/>
      <c r="R650" s="174"/>
      <c r="S650" s="174"/>
      <c r="T650" s="174"/>
      <c r="U650" s="174"/>
    </row>
    <row r="651" ht="15.75" customHeight="1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P651" s="174"/>
      <c r="Q651" s="174"/>
      <c r="R651" s="174"/>
      <c r="S651" s="174"/>
      <c r="T651" s="174"/>
      <c r="U651" s="174"/>
    </row>
    <row r="652" ht="15.75" customHeight="1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P652" s="174"/>
      <c r="Q652" s="174"/>
      <c r="R652" s="174"/>
      <c r="S652" s="174"/>
      <c r="T652" s="174"/>
      <c r="U652" s="174"/>
    </row>
    <row r="653" ht="15.75" customHeight="1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P653" s="174"/>
      <c r="Q653" s="174"/>
      <c r="R653" s="174"/>
      <c r="S653" s="174"/>
      <c r="T653" s="174"/>
      <c r="U653" s="174"/>
    </row>
    <row r="654" ht="15.75" customHeight="1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P654" s="174"/>
      <c r="Q654" s="174"/>
      <c r="R654" s="174"/>
      <c r="S654" s="174"/>
      <c r="T654" s="174"/>
      <c r="U654" s="174"/>
    </row>
    <row r="655" ht="15.75" customHeight="1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P655" s="174"/>
      <c r="Q655" s="174"/>
      <c r="R655" s="174"/>
      <c r="S655" s="174"/>
      <c r="T655" s="174"/>
      <c r="U655" s="174"/>
    </row>
    <row r="656" ht="15.75" customHeight="1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P656" s="174"/>
      <c r="Q656" s="174"/>
      <c r="R656" s="174"/>
      <c r="S656" s="174"/>
      <c r="T656" s="174"/>
      <c r="U656" s="174"/>
    </row>
    <row r="657" ht="15.75" customHeight="1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P657" s="174"/>
      <c r="Q657" s="174"/>
      <c r="R657" s="174"/>
      <c r="S657" s="174"/>
      <c r="T657" s="174"/>
      <c r="U657" s="174"/>
    </row>
    <row r="658" ht="15.75" customHeight="1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P658" s="174"/>
      <c r="Q658" s="174"/>
      <c r="R658" s="174"/>
      <c r="S658" s="174"/>
      <c r="T658" s="174"/>
      <c r="U658" s="174"/>
    </row>
    <row r="659" ht="15.75" customHeight="1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P659" s="174"/>
      <c r="Q659" s="174"/>
      <c r="R659" s="174"/>
      <c r="S659" s="174"/>
      <c r="T659" s="174"/>
      <c r="U659" s="174"/>
    </row>
    <row r="660" ht="15.75" customHeight="1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P660" s="174"/>
      <c r="Q660" s="174"/>
      <c r="R660" s="174"/>
      <c r="S660" s="174"/>
      <c r="T660" s="174"/>
      <c r="U660" s="174"/>
    </row>
    <row r="661" ht="15.75" customHeight="1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P661" s="174"/>
      <c r="Q661" s="174"/>
      <c r="R661" s="174"/>
      <c r="S661" s="174"/>
      <c r="T661" s="174"/>
      <c r="U661" s="174"/>
    </row>
    <row r="662" ht="15.75" customHeight="1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P662" s="174"/>
      <c r="Q662" s="174"/>
      <c r="R662" s="174"/>
      <c r="S662" s="174"/>
      <c r="T662" s="174"/>
      <c r="U662" s="174"/>
    </row>
    <row r="663" ht="15.75" customHeight="1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P663" s="174"/>
      <c r="Q663" s="174"/>
      <c r="R663" s="174"/>
      <c r="S663" s="174"/>
      <c r="T663" s="174"/>
      <c r="U663" s="174"/>
    </row>
    <row r="664" ht="15.75" customHeight="1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P664" s="174"/>
      <c r="Q664" s="174"/>
      <c r="R664" s="174"/>
      <c r="S664" s="174"/>
      <c r="T664" s="174"/>
      <c r="U664" s="174"/>
    </row>
    <row r="665" ht="15.75" customHeight="1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P665" s="174"/>
      <c r="Q665" s="174"/>
      <c r="R665" s="174"/>
      <c r="S665" s="174"/>
      <c r="T665" s="174"/>
      <c r="U665" s="174"/>
    </row>
    <row r="666" ht="15.75" customHeight="1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P666" s="174"/>
      <c r="Q666" s="174"/>
      <c r="R666" s="174"/>
      <c r="S666" s="174"/>
      <c r="T666" s="174"/>
      <c r="U666" s="174"/>
    </row>
    <row r="667" ht="15.75" customHeight="1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P667" s="174"/>
      <c r="Q667" s="174"/>
      <c r="R667" s="174"/>
      <c r="S667" s="174"/>
      <c r="T667" s="174"/>
      <c r="U667" s="174"/>
    </row>
    <row r="668" ht="15.75" customHeight="1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P668" s="174"/>
      <c r="Q668" s="174"/>
      <c r="R668" s="174"/>
      <c r="S668" s="174"/>
      <c r="T668" s="174"/>
      <c r="U668" s="174"/>
    </row>
    <row r="669" ht="15.75" customHeight="1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P669" s="174"/>
      <c r="Q669" s="174"/>
      <c r="R669" s="174"/>
      <c r="S669" s="174"/>
      <c r="T669" s="174"/>
      <c r="U669" s="174"/>
    </row>
    <row r="670" ht="15.75" customHeight="1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P670" s="174"/>
      <c r="Q670" s="174"/>
      <c r="R670" s="174"/>
      <c r="S670" s="174"/>
      <c r="T670" s="174"/>
      <c r="U670" s="174"/>
    </row>
    <row r="671" ht="15.75" customHeight="1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P671" s="174"/>
      <c r="Q671" s="174"/>
      <c r="R671" s="174"/>
      <c r="S671" s="174"/>
      <c r="T671" s="174"/>
      <c r="U671" s="174"/>
    </row>
    <row r="672" ht="15.75" customHeight="1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P672" s="174"/>
      <c r="Q672" s="174"/>
      <c r="R672" s="174"/>
      <c r="S672" s="174"/>
      <c r="T672" s="174"/>
      <c r="U672" s="174"/>
    </row>
    <row r="673" ht="15.75" customHeight="1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P673" s="174"/>
      <c r="Q673" s="174"/>
      <c r="R673" s="174"/>
      <c r="S673" s="174"/>
      <c r="T673" s="174"/>
      <c r="U673" s="174"/>
    </row>
    <row r="674" ht="15.75" customHeight="1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P674" s="174"/>
      <c r="Q674" s="174"/>
      <c r="R674" s="174"/>
      <c r="S674" s="174"/>
      <c r="T674" s="174"/>
      <c r="U674" s="174"/>
    </row>
    <row r="675" ht="15.75" customHeight="1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P675" s="174"/>
      <c r="Q675" s="174"/>
      <c r="R675" s="174"/>
      <c r="S675" s="174"/>
      <c r="T675" s="174"/>
      <c r="U675" s="174"/>
    </row>
    <row r="676" ht="15.75" customHeight="1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P676" s="174"/>
      <c r="Q676" s="174"/>
      <c r="R676" s="174"/>
      <c r="S676" s="174"/>
      <c r="T676" s="174"/>
      <c r="U676" s="174"/>
    </row>
    <row r="677" ht="15.75" customHeight="1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P677" s="174"/>
      <c r="Q677" s="174"/>
      <c r="R677" s="174"/>
      <c r="S677" s="174"/>
      <c r="T677" s="174"/>
      <c r="U677" s="174"/>
    </row>
    <row r="678" ht="15.75" customHeight="1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P678" s="174"/>
      <c r="Q678" s="174"/>
      <c r="R678" s="174"/>
      <c r="S678" s="174"/>
      <c r="T678" s="174"/>
      <c r="U678" s="174"/>
    </row>
    <row r="679" ht="15.75" customHeight="1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P679" s="174"/>
      <c r="Q679" s="174"/>
      <c r="R679" s="174"/>
      <c r="S679" s="174"/>
      <c r="T679" s="174"/>
      <c r="U679" s="174"/>
    </row>
    <row r="680" ht="15.75" customHeight="1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P680" s="174"/>
      <c r="Q680" s="174"/>
      <c r="R680" s="174"/>
      <c r="S680" s="174"/>
      <c r="T680" s="174"/>
      <c r="U680" s="174"/>
    </row>
    <row r="681" ht="15.75" customHeight="1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P681" s="174"/>
      <c r="Q681" s="174"/>
      <c r="R681" s="174"/>
      <c r="S681" s="174"/>
      <c r="T681" s="174"/>
      <c r="U681" s="174"/>
    </row>
    <row r="682" ht="15.75" customHeight="1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P682" s="174"/>
      <c r="Q682" s="174"/>
      <c r="R682" s="174"/>
      <c r="S682" s="174"/>
      <c r="T682" s="174"/>
      <c r="U682" s="174"/>
    </row>
    <row r="683" ht="15.75" customHeight="1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P683" s="174"/>
      <c r="Q683" s="174"/>
      <c r="R683" s="174"/>
      <c r="S683" s="174"/>
      <c r="T683" s="174"/>
      <c r="U683" s="174"/>
    </row>
    <row r="684" ht="15.75" customHeight="1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P684" s="174"/>
      <c r="Q684" s="174"/>
      <c r="R684" s="174"/>
      <c r="S684" s="174"/>
      <c r="T684" s="174"/>
      <c r="U684" s="174"/>
    </row>
    <row r="685" ht="15.75" customHeight="1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P685" s="174"/>
      <c r="Q685" s="174"/>
      <c r="R685" s="174"/>
      <c r="S685" s="174"/>
      <c r="T685" s="174"/>
      <c r="U685" s="174"/>
    </row>
    <row r="686" ht="15.75" customHeight="1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P686" s="174"/>
      <c r="Q686" s="174"/>
      <c r="R686" s="174"/>
      <c r="S686" s="174"/>
      <c r="T686" s="174"/>
      <c r="U686" s="174"/>
    </row>
    <row r="687" ht="15.75" customHeight="1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P687" s="174"/>
      <c r="Q687" s="174"/>
      <c r="R687" s="174"/>
      <c r="S687" s="174"/>
      <c r="T687" s="174"/>
      <c r="U687" s="174"/>
    </row>
    <row r="688" ht="15.75" customHeight="1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P688" s="174"/>
      <c r="Q688" s="174"/>
      <c r="R688" s="174"/>
      <c r="S688" s="174"/>
      <c r="T688" s="174"/>
      <c r="U688" s="174"/>
    </row>
    <row r="689" ht="15.75" customHeight="1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P689" s="174"/>
      <c r="Q689" s="174"/>
      <c r="R689" s="174"/>
      <c r="S689" s="174"/>
      <c r="T689" s="174"/>
      <c r="U689" s="174"/>
    </row>
    <row r="690" ht="15.75" customHeight="1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74"/>
      <c r="M690" s="174"/>
      <c r="N690" s="174"/>
      <c r="O690" s="174"/>
      <c r="P690" s="174"/>
      <c r="Q690" s="174"/>
      <c r="R690" s="174"/>
      <c r="S690" s="174"/>
      <c r="T690" s="174"/>
      <c r="U690" s="174"/>
    </row>
    <row r="691" ht="15.75" customHeight="1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74"/>
      <c r="M691" s="174"/>
      <c r="N691" s="174"/>
      <c r="O691" s="174"/>
      <c r="P691" s="174"/>
      <c r="Q691" s="174"/>
      <c r="R691" s="174"/>
      <c r="S691" s="174"/>
      <c r="T691" s="174"/>
      <c r="U691" s="174"/>
    </row>
    <row r="692" ht="15.75" customHeight="1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74"/>
      <c r="M692" s="174"/>
      <c r="N692" s="174"/>
      <c r="O692" s="174"/>
      <c r="P692" s="174"/>
      <c r="Q692" s="174"/>
      <c r="R692" s="174"/>
      <c r="S692" s="174"/>
      <c r="T692" s="174"/>
      <c r="U692" s="174"/>
    </row>
    <row r="693" ht="15.75" customHeight="1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74"/>
      <c r="M693" s="174"/>
      <c r="N693" s="174"/>
      <c r="O693" s="174"/>
      <c r="P693" s="174"/>
      <c r="Q693" s="174"/>
      <c r="R693" s="174"/>
      <c r="S693" s="174"/>
      <c r="T693" s="174"/>
      <c r="U693" s="174"/>
    </row>
    <row r="694" ht="15.75" customHeight="1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  <c r="U694" s="174"/>
    </row>
    <row r="695" ht="15.75" customHeight="1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P695" s="174"/>
      <c r="Q695" s="174"/>
      <c r="R695" s="174"/>
      <c r="S695" s="174"/>
      <c r="T695" s="174"/>
      <c r="U695" s="174"/>
    </row>
    <row r="696" ht="15.75" customHeight="1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P696" s="174"/>
      <c r="Q696" s="174"/>
      <c r="R696" s="174"/>
      <c r="S696" s="174"/>
      <c r="T696" s="174"/>
      <c r="U696" s="174"/>
    </row>
    <row r="697" ht="15.75" customHeight="1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P697" s="174"/>
      <c r="Q697" s="174"/>
      <c r="R697" s="174"/>
      <c r="S697" s="174"/>
      <c r="T697" s="174"/>
      <c r="U697" s="174"/>
    </row>
    <row r="698" ht="15.75" customHeight="1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P698" s="174"/>
      <c r="Q698" s="174"/>
      <c r="R698" s="174"/>
      <c r="S698" s="174"/>
      <c r="T698" s="174"/>
      <c r="U698" s="174"/>
    </row>
    <row r="699" ht="15.75" customHeight="1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P699" s="174"/>
      <c r="Q699" s="174"/>
      <c r="R699" s="174"/>
      <c r="S699" s="174"/>
      <c r="T699" s="174"/>
      <c r="U699" s="174"/>
    </row>
    <row r="700" ht="15.75" customHeight="1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P700" s="174"/>
      <c r="Q700" s="174"/>
      <c r="R700" s="174"/>
      <c r="S700" s="174"/>
      <c r="T700" s="174"/>
      <c r="U700" s="174"/>
    </row>
    <row r="701" ht="15.75" customHeight="1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P701" s="174"/>
      <c r="Q701" s="174"/>
      <c r="R701" s="174"/>
      <c r="S701" s="174"/>
      <c r="T701" s="174"/>
      <c r="U701" s="174"/>
    </row>
    <row r="702" ht="15.75" customHeight="1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P702" s="174"/>
      <c r="Q702" s="174"/>
      <c r="R702" s="174"/>
      <c r="S702" s="174"/>
      <c r="T702" s="174"/>
      <c r="U702" s="174"/>
    </row>
    <row r="703" ht="15.75" customHeight="1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P703" s="174"/>
      <c r="Q703" s="174"/>
      <c r="R703" s="174"/>
      <c r="S703" s="174"/>
      <c r="T703" s="174"/>
      <c r="U703" s="174"/>
    </row>
    <row r="704" ht="15.75" customHeight="1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P704" s="174"/>
      <c r="Q704" s="174"/>
      <c r="R704" s="174"/>
      <c r="S704" s="174"/>
      <c r="T704" s="174"/>
      <c r="U704" s="174"/>
    </row>
    <row r="705" ht="15.75" customHeight="1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P705" s="174"/>
      <c r="Q705" s="174"/>
      <c r="R705" s="174"/>
      <c r="S705" s="174"/>
      <c r="T705" s="174"/>
      <c r="U705" s="174"/>
    </row>
    <row r="706" ht="15.75" customHeight="1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P706" s="174"/>
      <c r="Q706" s="174"/>
      <c r="R706" s="174"/>
      <c r="S706" s="174"/>
      <c r="T706" s="174"/>
      <c r="U706" s="174"/>
    </row>
    <row r="707" ht="15.75" customHeight="1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P707" s="174"/>
      <c r="Q707" s="174"/>
      <c r="R707" s="174"/>
      <c r="S707" s="174"/>
      <c r="T707" s="174"/>
      <c r="U707" s="174"/>
    </row>
    <row r="708" ht="15.75" customHeight="1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P708" s="174"/>
      <c r="Q708" s="174"/>
      <c r="R708" s="174"/>
      <c r="S708" s="174"/>
      <c r="T708" s="174"/>
      <c r="U708" s="174"/>
    </row>
    <row r="709" ht="15.75" customHeight="1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P709" s="174"/>
      <c r="Q709" s="174"/>
      <c r="R709" s="174"/>
      <c r="S709" s="174"/>
      <c r="T709" s="174"/>
      <c r="U709" s="174"/>
    </row>
    <row r="710" ht="15.75" customHeight="1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P710" s="174"/>
      <c r="Q710" s="174"/>
      <c r="R710" s="174"/>
      <c r="S710" s="174"/>
      <c r="T710" s="174"/>
      <c r="U710" s="174"/>
    </row>
    <row r="711" ht="15.75" customHeight="1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P711" s="174"/>
      <c r="Q711" s="174"/>
      <c r="R711" s="174"/>
      <c r="S711" s="174"/>
      <c r="T711" s="174"/>
      <c r="U711" s="174"/>
    </row>
    <row r="712" ht="15.75" customHeight="1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P712" s="174"/>
      <c r="Q712" s="174"/>
      <c r="R712" s="174"/>
      <c r="S712" s="174"/>
      <c r="T712" s="174"/>
      <c r="U712" s="174"/>
    </row>
    <row r="713" ht="15.75" customHeight="1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P713" s="174"/>
      <c r="Q713" s="174"/>
      <c r="R713" s="174"/>
      <c r="S713" s="174"/>
      <c r="T713" s="174"/>
      <c r="U713" s="174"/>
    </row>
    <row r="714" ht="15.75" customHeight="1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P714" s="174"/>
      <c r="Q714" s="174"/>
      <c r="R714" s="174"/>
      <c r="S714" s="174"/>
      <c r="T714" s="174"/>
      <c r="U714" s="174"/>
    </row>
    <row r="715" ht="15.75" customHeight="1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P715" s="174"/>
      <c r="Q715" s="174"/>
      <c r="R715" s="174"/>
      <c r="S715" s="174"/>
      <c r="T715" s="174"/>
      <c r="U715" s="174"/>
    </row>
    <row r="716" ht="15.75" customHeight="1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P716" s="174"/>
      <c r="Q716" s="174"/>
      <c r="R716" s="174"/>
      <c r="S716" s="174"/>
      <c r="T716" s="174"/>
      <c r="U716" s="174"/>
    </row>
    <row r="717" ht="15.75" customHeight="1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P717" s="174"/>
      <c r="Q717" s="174"/>
      <c r="R717" s="174"/>
      <c r="S717" s="174"/>
      <c r="T717" s="174"/>
      <c r="U717" s="174"/>
    </row>
    <row r="718" ht="15.75" customHeight="1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P718" s="174"/>
      <c r="Q718" s="174"/>
      <c r="R718" s="174"/>
      <c r="S718" s="174"/>
      <c r="T718" s="174"/>
      <c r="U718" s="174"/>
    </row>
    <row r="719" ht="15.75" customHeight="1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P719" s="174"/>
      <c r="Q719" s="174"/>
      <c r="R719" s="174"/>
      <c r="S719" s="174"/>
      <c r="T719" s="174"/>
      <c r="U719" s="174"/>
    </row>
    <row r="720" ht="15.75" customHeight="1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P720" s="174"/>
      <c r="Q720" s="174"/>
      <c r="R720" s="174"/>
      <c r="S720" s="174"/>
      <c r="T720" s="174"/>
      <c r="U720" s="174"/>
    </row>
    <row r="721" ht="15.75" customHeight="1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P721" s="174"/>
      <c r="Q721" s="174"/>
      <c r="R721" s="174"/>
      <c r="S721" s="174"/>
      <c r="T721" s="174"/>
      <c r="U721" s="174"/>
    </row>
    <row r="722" ht="15.75" customHeight="1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P722" s="174"/>
      <c r="Q722" s="174"/>
      <c r="R722" s="174"/>
      <c r="S722" s="174"/>
      <c r="T722" s="174"/>
      <c r="U722" s="174"/>
    </row>
    <row r="723" ht="15.75" customHeight="1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P723" s="174"/>
      <c r="Q723" s="174"/>
      <c r="R723" s="174"/>
      <c r="S723" s="174"/>
      <c r="T723" s="174"/>
      <c r="U723" s="174"/>
    </row>
    <row r="724" ht="15.75" customHeight="1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P724" s="174"/>
      <c r="Q724" s="174"/>
      <c r="R724" s="174"/>
      <c r="S724" s="174"/>
      <c r="T724" s="174"/>
      <c r="U724" s="174"/>
    </row>
    <row r="725" ht="15.75" customHeight="1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P725" s="174"/>
      <c r="Q725" s="174"/>
      <c r="R725" s="174"/>
      <c r="S725" s="174"/>
      <c r="T725" s="174"/>
      <c r="U725" s="174"/>
    </row>
    <row r="726" ht="15.75" customHeight="1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P726" s="174"/>
      <c r="Q726" s="174"/>
      <c r="R726" s="174"/>
      <c r="S726" s="174"/>
      <c r="T726" s="174"/>
      <c r="U726" s="174"/>
    </row>
    <row r="727" ht="15.75" customHeight="1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P727" s="174"/>
      <c r="Q727" s="174"/>
      <c r="R727" s="174"/>
      <c r="S727" s="174"/>
      <c r="T727" s="174"/>
      <c r="U727" s="174"/>
    </row>
    <row r="728" ht="15.75" customHeight="1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P728" s="174"/>
      <c r="Q728" s="174"/>
      <c r="R728" s="174"/>
      <c r="S728" s="174"/>
      <c r="T728" s="174"/>
      <c r="U728" s="174"/>
    </row>
    <row r="729" ht="15.75" customHeight="1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P729" s="174"/>
      <c r="Q729" s="174"/>
      <c r="R729" s="174"/>
      <c r="S729" s="174"/>
      <c r="T729" s="174"/>
      <c r="U729" s="174"/>
    </row>
    <row r="730" ht="15.75" customHeight="1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P730" s="174"/>
      <c r="Q730" s="174"/>
      <c r="R730" s="174"/>
      <c r="S730" s="174"/>
      <c r="T730" s="174"/>
      <c r="U730" s="174"/>
    </row>
    <row r="731" ht="15.75" customHeight="1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P731" s="174"/>
      <c r="Q731" s="174"/>
      <c r="R731" s="174"/>
      <c r="S731" s="174"/>
      <c r="T731" s="174"/>
      <c r="U731" s="174"/>
    </row>
    <row r="732" ht="15.75" customHeight="1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P732" s="174"/>
      <c r="Q732" s="174"/>
      <c r="R732" s="174"/>
      <c r="S732" s="174"/>
      <c r="T732" s="174"/>
      <c r="U732" s="174"/>
    </row>
    <row r="733" ht="15.75" customHeight="1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P733" s="174"/>
      <c r="Q733" s="174"/>
      <c r="R733" s="174"/>
      <c r="S733" s="174"/>
      <c r="T733" s="174"/>
      <c r="U733" s="174"/>
    </row>
    <row r="734" ht="15.75" customHeight="1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P734" s="174"/>
      <c r="Q734" s="174"/>
      <c r="R734" s="174"/>
      <c r="S734" s="174"/>
      <c r="T734" s="174"/>
      <c r="U734" s="174"/>
    </row>
    <row r="735" ht="15.75" customHeight="1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P735" s="174"/>
      <c r="Q735" s="174"/>
      <c r="R735" s="174"/>
      <c r="S735" s="174"/>
      <c r="T735" s="174"/>
      <c r="U735" s="174"/>
    </row>
    <row r="736" ht="15.75" customHeight="1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P736" s="174"/>
      <c r="Q736" s="174"/>
      <c r="R736" s="174"/>
      <c r="S736" s="174"/>
      <c r="T736" s="174"/>
      <c r="U736" s="174"/>
    </row>
    <row r="737" ht="15.75" customHeight="1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P737" s="174"/>
      <c r="Q737" s="174"/>
      <c r="R737" s="174"/>
      <c r="S737" s="174"/>
      <c r="T737" s="174"/>
      <c r="U737" s="174"/>
    </row>
    <row r="738" ht="15.75" customHeight="1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P738" s="174"/>
      <c r="Q738" s="174"/>
      <c r="R738" s="174"/>
      <c r="S738" s="174"/>
      <c r="T738" s="174"/>
      <c r="U738" s="174"/>
    </row>
    <row r="739" ht="15.75" customHeight="1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P739" s="174"/>
      <c r="Q739" s="174"/>
      <c r="R739" s="174"/>
      <c r="S739" s="174"/>
      <c r="T739" s="174"/>
      <c r="U739" s="174"/>
    </row>
    <row r="740" ht="15.75" customHeight="1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P740" s="174"/>
      <c r="Q740" s="174"/>
      <c r="R740" s="174"/>
      <c r="S740" s="174"/>
      <c r="T740" s="174"/>
      <c r="U740" s="174"/>
    </row>
    <row r="741" ht="15.75" customHeight="1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P741" s="174"/>
      <c r="Q741" s="174"/>
      <c r="R741" s="174"/>
      <c r="S741" s="174"/>
      <c r="T741" s="174"/>
      <c r="U741" s="174"/>
    </row>
    <row r="742" ht="15.75" customHeight="1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P742" s="174"/>
      <c r="Q742" s="174"/>
      <c r="R742" s="174"/>
      <c r="S742" s="174"/>
      <c r="T742" s="174"/>
      <c r="U742" s="174"/>
    </row>
    <row r="743" ht="15.75" customHeight="1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P743" s="174"/>
      <c r="Q743" s="174"/>
      <c r="R743" s="174"/>
      <c r="S743" s="174"/>
      <c r="T743" s="174"/>
      <c r="U743" s="174"/>
    </row>
    <row r="744" ht="15.75" customHeight="1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P744" s="174"/>
      <c r="Q744" s="174"/>
      <c r="R744" s="174"/>
      <c r="S744" s="174"/>
      <c r="T744" s="174"/>
      <c r="U744" s="174"/>
    </row>
    <row r="745" ht="15.75" customHeight="1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P745" s="174"/>
      <c r="Q745" s="174"/>
      <c r="R745" s="174"/>
      <c r="S745" s="174"/>
      <c r="T745" s="174"/>
      <c r="U745" s="174"/>
    </row>
    <row r="746" ht="15.75" customHeight="1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74"/>
      <c r="M746" s="174"/>
      <c r="N746" s="174"/>
      <c r="O746" s="174"/>
      <c r="P746" s="174"/>
      <c r="Q746" s="174"/>
      <c r="R746" s="174"/>
      <c r="S746" s="174"/>
      <c r="T746" s="174"/>
      <c r="U746" s="174"/>
    </row>
    <row r="747" ht="15.75" customHeight="1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74"/>
      <c r="M747" s="174"/>
      <c r="N747" s="174"/>
      <c r="O747" s="174"/>
      <c r="P747" s="174"/>
      <c r="Q747" s="174"/>
      <c r="R747" s="174"/>
      <c r="S747" s="174"/>
      <c r="T747" s="174"/>
      <c r="U747" s="174"/>
    </row>
    <row r="748" ht="15.75" customHeight="1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74"/>
      <c r="M748" s="174"/>
      <c r="N748" s="174"/>
      <c r="O748" s="174"/>
      <c r="P748" s="174"/>
      <c r="Q748" s="174"/>
      <c r="R748" s="174"/>
      <c r="S748" s="174"/>
      <c r="T748" s="174"/>
      <c r="U748" s="174"/>
    </row>
    <row r="749" ht="15.75" customHeight="1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74"/>
      <c r="M749" s="174"/>
      <c r="N749" s="174"/>
      <c r="O749" s="174"/>
      <c r="P749" s="174"/>
      <c r="Q749" s="174"/>
      <c r="R749" s="174"/>
      <c r="S749" s="174"/>
      <c r="T749" s="174"/>
      <c r="U749" s="174"/>
    </row>
    <row r="750" ht="15.75" customHeight="1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4"/>
      <c r="O750" s="174"/>
      <c r="P750" s="174"/>
      <c r="Q750" s="174"/>
      <c r="R750" s="174"/>
      <c r="S750" s="174"/>
      <c r="T750" s="174"/>
      <c r="U750" s="174"/>
    </row>
    <row r="751" ht="15.75" customHeight="1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74"/>
      <c r="M751" s="174"/>
      <c r="N751" s="174"/>
      <c r="O751" s="174"/>
      <c r="P751" s="174"/>
      <c r="Q751" s="174"/>
      <c r="R751" s="174"/>
      <c r="S751" s="174"/>
      <c r="T751" s="174"/>
      <c r="U751" s="174"/>
    </row>
    <row r="752" ht="15.75" customHeight="1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74"/>
      <c r="M752" s="174"/>
      <c r="N752" s="174"/>
      <c r="O752" s="174"/>
      <c r="P752" s="174"/>
      <c r="Q752" s="174"/>
      <c r="R752" s="174"/>
      <c r="S752" s="174"/>
      <c r="T752" s="174"/>
      <c r="U752" s="174"/>
    </row>
    <row r="753" ht="15.75" customHeight="1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74"/>
      <c r="Q753" s="174"/>
      <c r="R753" s="174"/>
      <c r="S753" s="174"/>
      <c r="T753" s="174"/>
      <c r="U753" s="174"/>
    </row>
    <row r="754" ht="15.75" customHeight="1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74"/>
      <c r="M754" s="174"/>
      <c r="N754" s="174"/>
      <c r="O754" s="174"/>
      <c r="P754" s="174"/>
      <c r="Q754" s="174"/>
      <c r="R754" s="174"/>
      <c r="S754" s="174"/>
      <c r="T754" s="174"/>
      <c r="U754" s="174"/>
    </row>
    <row r="755" ht="15.75" customHeight="1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74"/>
      <c r="M755" s="174"/>
      <c r="N755" s="174"/>
      <c r="O755" s="174"/>
      <c r="P755" s="174"/>
      <c r="Q755" s="174"/>
      <c r="R755" s="174"/>
      <c r="S755" s="174"/>
      <c r="T755" s="174"/>
      <c r="U755" s="174"/>
    </row>
    <row r="756" ht="15.75" customHeight="1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74"/>
      <c r="M756" s="174"/>
      <c r="N756" s="174"/>
      <c r="O756" s="174"/>
      <c r="P756" s="174"/>
      <c r="Q756" s="174"/>
      <c r="R756" s="174"/>
      <c r="S756" s="174"/>
      <c r="T756" s="174"/>
      <c r="U756" s="174"/>
    </row>
    <row r="757" ht="15.75" customHeight="1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74"/>
      <c r="M757" s="174"/>
      <c r="N757" s="174"/>
      <c r="O757" s="174"/>
      <c r="P757" s="174"/>
      <c r="Q757" s="174"/>
      <c r="R757" s="174"/>
      <c r="S757" s="174"/>
      <c r="T757" s="174"/>
      <c r="U757" s="174"/>
    </row>
    <row r="758" ht="15.75" customHeight="1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74"/>
      <c r="M758" s="174"/>
      <c r="N758" s="174"/>
      <c r="O758" s="174"/>
      <c r="P758" s="174"/>
      <c r="Q758" s="174"/>
      <c r="R758" s="174"/>
      <c r="S758" s="174"/>
      <c r="T758" s="174"/>
      <c r="U758" s="174"/>
    </row>
    <row r="759" ht="15.75" customHeight="1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P759" s="174"/>
      <c r="Q759" s="174"/>
      <c r="R759" s="174"/>
      <c r="S759" s="174"/>
      <c r="T759" s="174"/>
      <c r="U759" s="174"/>
    </row>
    <row r="760" ht="15.75" customHeight="1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P760" s="174"/>
      <c r="Q760" s="174"/>
      <c r="R760" s="174"/>
      <c r="S760" s="174"/>
      <c r="T760" s="174"/>
      <c r="U760" s="174"/>
    </row>
    <row r="761" ht="15.75" customHeight="1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P761" s="174"/>
      <c r="Q761" s="174"/>
      <c r="R761" s="174"/>
      <c r="S761" s="174"/>
      <c r="T761" s="174"/>
      <c r="U761" s="174"/>
    </row>
    <row r="762" ht="15.75" customHeight="1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P762" s="174"/>
      <c r="Q762" s="174"/>
      <c r="R762" s="174"/>
      <c r="S762" s="174"/>
      <c r="T762" s="174"/>
      <c r="U762" s="174"/>
    </row>
    <row r="763" ht="15.75" customHeight="1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P763" s="174"/>
      <c r="Q763" s="174"/>
      <c r="R763" s="174"/>
      <c r="S763" s="174"/>
      <c r="T763" s="174"/>
      <c r="U763" s="174"/>
    </row>
    <row r="764" ht="15.75" customHeight="1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P764" s="174"/>
      <c r="Q764" s="174"/>
      <c r="R764" s="174"/>
      <c r="S764" s="174"/>
      <c r="T764" s="174"/>
      <c r="U764" s="174"/>
    </row>
    <row r="765" ht="15.75" customHeight="1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P765" s="174"/>
      <c r="Q765" s="174"/>
      <c r="R765" s="174"/>
      <c r="S765" s="174"/>
      <c r="T765" s="174"/>
      <c r="U765" s="174"/>
    </row>
    <row r="766" ht="15.75" customHeight="1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P766" s="174"/>
      <c r="Q766" s="174"/>
      <c r="R766" s="174"/>
      <c r="S766" s="174"/>
      <c r="T766" s="174"/>
      <c r="U766" s="174"/>
    </row>
    <row r="767" ht="15.75" customHeight="1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P767" s="174"/>
      <c r="Q767" s="174"/>
      <c r="R767" s="174"/>
      <c r="S767" s="174"/>
      <c r="T767" s="174"/>
      <c r="U767" s="174"/>
    </row>
    <row r="768" ht="15.75" customHeight="1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  <c r="U768" s="174"/>
    </row>
    <row r="769" ht="15.75" customHeight="1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P769" s="174"/>
      <c r="Q769" s="174"/>
      <c r="R769" s="174"/>
      <c r="S769" s="174"/>
      <c r="T769" s="174"/>
      <c r="U769" s="174"/>
    </row>
    <row r="770" ht="15.75" customHeight="1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P770" s="174"/>
      <c r="Q770" s="174"/>
      <c r="R770" s="174"/>
      <c r="S770" s="174"/>
      <c r="T770" s="174"/>
      <c r="U770" s="174"/>
    </row>
    <row r="771" ht="15.75" customHeight="1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P771" s="174"/>
      <c r="Q771" s="174"/>
      <c r="R771" s="174"/>
      <c r="S771" s="174"/>
      <c r="T771" s="174"/>
      <c r="U771" s="174"/>
    </row>
    <row r="772" ht="15.75" customHeight="1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P772" s="174"/>
      <c r="Q772" s="174"/>
      <c r="R772" s="174"/>
      <c r="S772" s="174"/>
      <c r="T772" s="174"/>
      <c r="U772" s="174"/>
    </row>
    <row r="773" ht="15.75" customHeight="1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P773" s="174"/>
      <c r="Q773" s="174"/>
      <c r="R773" s="174"/>
      <c r="S773" s="174"/>
      <c r="T773" s="174"/>
      <c r="U773" s="174"/>
    </row>
    <row r="774" ht="15.75" customHeight="1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P774" s="174"/>
      <c r="Q774" s="174"/>
      <c r="R774" s="174"/>
      <c r="S774" s="174"/>
      <c r="T774" s="174"/>
      <c r="U774" s="174"/>
    </row>
    <row r="775" ht="15.75" customHeight="1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P775" s="174"/>
      <c r="Q775" s="174"/>
      <c r="R775" s="174"/>
      <c r="S775" s="174"/>
      <c r="T775" s="174"/>
      <c r="U775" s="174"/>
    </row>
    <row r="776" ht="15.75" customHeight="1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P776" s="174"/>
      <c r="Q776" s="174"/>
      <c r="R776" s="174"/>
      <c r="S776" s="174"/>
      <c r="T776" s="174"/>
      <c r="U776" s="174"/>
    </row>
    <row r="777" ht="15.75" customHeight="1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P777" s="174"/>
      <c r="Q777" s="174"/>
      <c r="R777" s="174"/>
      <c r="S777" s="174"/>
      <c r="T777" s="174"/>
      <c r="U777" s="174"/>
    </row>
    <row r="778" ht="15.75" customHeight="1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P778" s="174"/>
      <c r="Q778" s="174"/>
      <c r="R778" s="174"/>
      <c r="S778" s="174"/>
      <c r="T778" s="174"/>
      <c r="U778" s="174"/>
    </row>
    <row r="779" ht="15.75" customHeight="1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P779" s="174"/>
      <c r="Q779" s="174"/>
      <c r="R779" s="174"/>
      <c r="S779" s="174"/>
      <c r="T779" s="174"/>
      <c r="U779" s="174"/>
    </row>
    <row r="780" ht="15.75" customHeight="1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P780" s="174"/>
      <c r="Q780" s="174"/>
      <c r="R780" s="174"/>
      <c r="S780" s="174"/>
      <c r="T780" s="174"/>
      <c r="U780" s="174"/>
    </row>
    <row r="781" ht="15.75" customHeight="1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P781" s="174"/>
      <c r="Q781" s="174"/>
      <c r="R781" s="174"/>
      <c r="S781" s="174"/>
      <c r="T781" s="174"/>
      <c r="U781" s="174"/>
    </row>
    <row r="782" ht="15.75" customHeight="1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P782" s="174"/>
      <c r="Q782" s="174"/>
      <c r="R782" s="174"/>
      <c r="S782" s="174"/>
      <c r="T782" s="174"/>
      <c r="U782" s="174"/>
    </row>
    <row r="783" ht="15.75" customHeight="1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P783" s="174"/>
      <c r="Q783" s="174"/>
      <c r="R783" s="174"/>
      <c r="S783" s="174"/>
      <c r="T783" s="174"/>
      <c r="U783" s="174"/>
    </row>
    <row r="784" ht="15.75" customHeight="1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P784" s="174"/>
      <c r="Q784" s="174"/>
      <c r="R784" s="174"/>
      <c r="S784" s="174"/>
      <c r="T784" s="174"/>
      <c r="U784" s="174"/>
    </row>
    <row r="785" ht="15.75" customHeight="1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P785" s="174"/>
      <c r="Q785" s="174"/>
      <c r="R785" s="174"/>
      <c r="S785" s="174"/>
      <c r="T785" s="174"/>
      <c r="U785" s="174"/>
    </row>
    <row r="786" ht="15.75" customHeight="1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P786" s="174"/>
      <c r="Q786" s="174"/>
      <c r="R786" s="174"/>
      <c r="S786" s="174"/>
      <c r="T786" s="174"/>
      <c r="U786" s="174"/>
    </row>
    <row r="787" ht="15.75" customHeight="1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P787" s="174"/>
      <c r="Q787" s="174"/>
      <c r="R787" s="174"/>
      <c r="S787" s="174"/>
      <c r="T787" s="174"/>
      <c r="U787" s="174"/>
    </row>
    <row r="788" ht="15.75" customHeight="1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P788" s="174"/>
      <c r="Q788" s="174"/>
      <c r="R788" s="174"/>
      <c r="S788" s="174"/>
      <c r="T788" s="174"/>
      <c r="U788" s="174"/>
    </row>
    <row r="789" ht="15.75" customHeight="1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P789" s="174"/>
      <c r="Q789" s="174"/>
      <c r="R789" s="174"/>
      <c r="S789" s="174"/>
      <c r="T789" s="174"/>
      <c r="U789" s="174"/>
    </row>
    <row r="790" ht="15.75" customHeight="1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P790" s="174"/>
      <c r="Q790" s="174"/>
      <c r="R790" s="174"/>
      <c r="S790" s="174"/>
      <c r="T790" s="174"/>
      <c r="U790" s="174"/>
    </row>
    <row r="791" ht="15.75" customHeight="1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P791" s="174"/>
      <c r="Q791" s="174"/>
      <c r="R791" s="174"/>
      <c r="S791" s="174"/>
      <c r="T791" s="174"/>
      <c r="U791" s="174"/>
    </row>
    <row r="792" ht="15.75" customHeight="1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P792" s="174"/>
      <c r="Q792" s="174"/>
      <c r="R792" s="174"/>
      <c r="S792" s="174"/>
      <c r="T792" s="174"/>
      <c r="U792" s="174"/>
    </row>
    <row r="793" ht="15.75" customHeight="1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P793" s="174"/>
      <c r="Q793" s="174"/>
      <c r="R793" s="174"/>
      <c r="S793" s="174"/>
      <c r="T793" s="174"/>
      <c r="U793" s="174"/>
    </row>
    <row r="794" ht="15.75" customHeight="1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P794" s="174"/>
      <c r="Q794" s="174"/>
      <c r="R794" s="174"/>
      <c r="S794" s="174"/>
      <c r="T794" s="174"/>
      <c r="U794" s="174"/>
    </row>
    <row r="795" ht="15.75" customHeight="1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P795" s="174"/>
      <c r="Q795" s="174"/>
      <c r="R795" s="174"/>
      <c r="S795" s="174"/>
      <c r="T795" s="174"/>
      <c r="U795" s="174"/>
    </row>
    <row r="796" ht="15.75" customHeight="1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P796" s="174"/>
      <c r="Q796" s="174"/>
      <c r="R796" s="174"/>
      <c r="S796" s="174"/>
      <c r="T796" s="174"/>
      <c r="U796" s="174"/>
    </row>
    <row r="797" ht="15.75" customHeight="1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P797" s="174"/>
      <c r="Q797" s="174"/>
      <c r="R797" s="174"/>
      <c r="S797" s="174"/>
      <c r="T797" s="174"/>
      <c r="U797" s="174"/>
    </row>
    <row r="798" ht="15.75" customHeight="1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P798" s="174"/>
      <c r="Q798" s="174"/>
      <c r="R798" s="174"/>
      <c r="S798" s="174"/>
      <c r="T798" s="174"/>
      <c r="U798" s="174"/>
    </row>
    <row r="799" ht="15.75" customHeight="1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P799" s="174"/>
      <c r="Q799" s="174"/>
      <c r="R799" s="174"/>
      <c r="S799" s="174"/>
      <c r="T799" s="174"/>
      <c r="U799" s="174"/>
    </row>
    <row r="800" ht="15.75" customHeight="1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P800" s="174"/>
      <c r="Q800" s="174"/>
      <c r="R800" s="174"/>
      <c r="S800" s="174"/>
      <c r="T800" s="174"/>
      <c r="U800" s="174"/>
    </row>
    <row r="801" ht="15.75" customHeight="1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P801" s="174"/>
      <c r="Q801" s="174"/>
      <c r="R801" s="174"/>
      <c r="S801" s="174"/>
      <c r="T801" s="174"/>
      <c r="U801" s="174"/>
    </row>
    <row r="802" ht="15.75" customHeight="1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P802" s="174"/>
      <c r="Q802" s="174"/>
      <c r="R802" s="174"/>
      <c r="S802" s="174"/>
      <c r="T802" s="174"/>
      <c r="U802" s="174"/>
    </row>
    <row r="803" ht="15.75" customHeight="1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P803" s="174"/>
      <c r="Q803" s="174"/>
      <c r="R803" s="174"/>
      <c r="S803" s="174"/>
      <c r="T803" s="174"/>
      <c r="U803" s="174"/>
    </row>
    <row r="804" ht="15.75" customHeight="1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P804" s="174"/>
      <c r="Q804" s="174"/>
      <c r="R804" s="174"/>
      <c r="S804" s="174"/>
      <c r="T804" s="174"/>
      <c r="U804" s="174"/>
    </row>
    <row r="805" ht="15.75" customHeight="1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P805" s="174"/>
      <c r="Q805" s="174"/>
      <c r="R805" s="174"/>
      <c r="S805" s="174"/>
      <c r="T805" s="174"/>
      <c r="U805" s="174"/>
    </row>
    <row r="806" ht="15.75" customHeight="1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P806" s="174"/>
      <c r="Q806" s="174"/>
      <c r="R806" s="174"/>
      <c r="S806" s="174"/>
      <c r="T806" s="174"/>
      <c r="U806" s="174"/>
    </row>
    <row r="807" ht="15.75" customHeight="1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P807" s="174"/>
      <c r="Q807" s="174"/>
      <c r="R807" s="174"/>
      <c r="S807" s="174"/>
      <c r="T807" s="174"/>
      <c r="U807" s="174"/>
    </row>
    <row r="808" ht="15.75" customHeight="1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P808" s="174"/>
      <c r="Q808" s="174"/>
      <c r="R808" s="174"/>
      <c r="S808" s="174"/>
      <c r="T808" s="174"/>
      <c r="U808" s="174"/>
    </row>
    <row r="809" ht="15.75" customHeight="1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P809" s="174"/>
      <c r="Q809" s="174"/>
      <c r="R809" s="174"/>
      <c r="S809" s="174"/>
      <c r="T809" s="174"/>
      <c r="U809" s="174"/>
    </row>
    <row r="810" ht="15.75" customHeight="1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P810" s="174"/>
      <c r="Q810" s="174"/>
      <c r="R810" s="174"/>
      <c r="S810" s="174"/>
      <c r="T810" s="174"/>
      <c r="U810" s="174"/>
    </row>
    <row r="811" ht="15.75" customHeight="1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74"/>
      <c r="M811" s="174"/>
      <c r="N811" s="174"/>
      <c r="O811" s="174"/>
      <c r="P811" s="174"/>
      <c r="Q811" s="174"/>
      <c r="R811" s="174"/>
      <c r="S811" s="174"/>
      <c r="T811" s="174"/>
      <c r="U811" s="174"/>
    </row>
    <row r="812" ht="15.75" customHeight="1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74"/>
      <c r="M812" s="174"/>
      <c r="N812" s="174"/>
      <c r="O812" s="174"/>
      <c r="P812" s="174"/>
      <c r="Q812" s="174"/>
      <c r="R812" s="174"/>
      <c r="S812" s="174"/>
      <c r="T812" s="174"/>
      <c r="U812" s="174"/>
    </row>
    <row r="813" ht="15.75" customHeight="1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74"/>
      <c r="M813" s="174"/>
      <c r="N813" s="174"/>
      <c r="O813" s="174"/>
      <c r="P813" s="174"/>
      <c r="Q813" s="174"/>
      <c r="R813" s="174"/>
      <c r="S813" s="174"/>
      <c r="T813" s="174"/>
      <c r="U813" s="174"/>
    </row>
    <row r="814" ht="15.75" customHeight="1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174"/>
      <c r="O814" s="174"/>
      <c r="P814" s="174"/>
      <c r="Q814" s="174"/>
      <c r="R814" s="174"/>
      <c r="S814" s="174"/>
      <c r="T814" s="174"/>
      <c r="U814" s="174"/>
    </row>
    <row r="815" ht="15.75" customHeight="1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74"/>
      <c r="M815" s="174"/>
      <c r="N815" s="174"/>
      <c r="O815" s="174"/>
      <c r="P815" s="174"/>
      <c r="Q815" s="174"/>
      <c r="R815" s="174"/>
      <c r="S815" s="174"/>
      <c r="T815" s="174"/>
      <c r="U815" s="174"/>
    </row>
    <row r="816" ht="15.75" customHeight="1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74"/>
      <c r="M816" s="174"/>
      <c r="N816" s="174"/>
      <c r="O816" s="174"/>
      <c r="P816" s="174"/>
      <c r="Q816" s="174"/>
      <c r="R816" s="174"/>
      <c r="S816" s="174"/>
      <c r="T816" s="174"/>
      <c r="U816" s="174"/>
    </row>
    <row r="817" ht="15.75" customHeight="1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74"/>
      <c r="M817" s="174"/>
      <c r="N817" s="174"/>
      <c r="O817" s="174"/>
      <c r="P817" s="174"/>
      <c r="Q817" s="174"/>
      <c r="R817" s="174"/>
      <c r="S817" s="174"/>
      <c r="T817" s="174"/>
      <c r="U817" s="174"/>
    </row>
    <row r="818" ht="15.75" customHeight="1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  <c r="S818" s="174"/>
      <c r="T818" s="174"/>
      <c r="U818" s="174"/>
    </row>
    <row r="819" ht="15.75" customHeight="1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74"/>
      <c r="M819" s="174"/>
      <c r="N819" s="174"/>
      <c r="O819" s="174"/>
      <c r="P819" s="174"/>
      <c r="Q819" s="174"/>
      <c r="R819" s="174"/>
      <c r="S819" s="174"/>
      <c r="T819" s="174"/>
      <c r="U819" s="174"/>
    </row>
    <row r="820" ht="15.75" customHeight="1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74"/>
      <c r="M820" s="174"/>
      <c r="N820" s="174"/>
      <c r="O820" s="174"/>
      <c r="P820" s="174"/>
      <c r="Q820" s="174"/>
      <c r="R820" s="174"/>
      <c r="S820" s="174"/>
      <c r="T820" s="174"/>
      <c r="U820" s="174"/>
    </row>
    <row r="821" ht="15.75" customHeight="1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74"/>
      <c r="M821" s="174"/>
      <c r="N821" s="174"/>
      <c r="O821" s="174"/>
      <c r="P821" s="174"/>
      <c r="Q821" s="174"/>
      <c r="R821" s="174"/>
      <c r="S821" s="174"/>
      <c r="T821" s="174"/>
      <c r="U821" s="174"/>
    </row>
    <row r="822" ht="15.75" customHeight="1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74"/>
      <c r="M822" s="174"/>
      <c r="N822" s="174"/>
      <c r="O822" s="174"/>
      <c r="P822" s="174"/>
      <c r="Q822" s="174"/>
      <c r="R822" s="174"/>
      <c r="S822" s="174"/>
      <c r="T822" s="174"/>
      <c r="U822" s="174"/>
    </row>
    <row r="823" ht="15.75" customHeight="1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174"/>
      <c r="P823" s="174"/>
      <c r="Q823" s="174"/>
      <c r="R823" s="174"/>
      <c r="S823" s="174"/>
      <c r="T823" s="174"/>
      <c r="U823" s="174"/>
    </row>
    <row r="824" ht="15.75" customHeight="1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74"/>
      <c r="M824" s="174"/>
      <c r="N824" s="174"/>
      <c r="O824" s="174"/>
      <c r="P824" s="174"/>
      <c r="Q824" s="174"/>
      <c r="R824" s="174"/>
      <c r="S824" s="174"/>
      <c r="T824" s="174"/>
      <c r="U824" s="174"/>
    </row>
    <row r="825" ht="15.75" customHeight="1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74"/>
      <c r="M825" s="174"/>
      <c r="N825" s="174"/>
      <c r="O825" s="174"/>
      <c r="P825" s="174"/>
      <c r="Q825" s="174"/>
      <c r="R825" s="174"/>
      <c r="S825" s="174"/>
      <c r="T825" s="174"/>
      <c r="U825" s="174"/>
    </row>
    <row r="826" ht="15.75" customHeight="1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74"/>
      <c r="M826" s="174"/>
      <c r="N826" s="174"/>
      <c r="O826" s="174"/>
      <c r="P826" s="174"/>
      <c r="Q826" s="174"/>
      <c r="R826" s="174"/>
      <c r="S826" s="174"/>
      <c r="T826" s="174"/>
      <c r="U826" s="174"/>
    </row>
    <row r="827" ht="15.75" customHeight="1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74"/>
      <c r="M827" s="174"/>
      <c r="N827" s="174"/>
      <c r="O827" s="174"/>
      <c r="P827" s="174"/>
      <c r="Q827" s="174"/>
      <c r="R827" s="174"/>
      <c r="S827" s="174"/>
      <c r="T827" s="174"/>
      <c r="U827" s="174"/>
    </row>
    <row r="828" ht="15.75" customHeight="1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74"/>
      <c r="M828" s="174"/>
      <c r="N828" s="174"/>
      <c r="O828" s="174"/>
      <c r="P828" s="174"/>
      <c r="Q828" s="174"/>
      <c r="R828" s="174"/>
      <c r="S828" s="174"/>
      <c r="T828" s="174"/>
      <c r="U828" s="174"/>
    </row>
    <row r="829" ht="15.75" customHeight="1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74"/>
      <c r="M829" s="174"/>
      <c r="N829" s="174"/>
      <c r="O829" s="174"/>
      <c r="P829" s="174"/>
      <c r="Q829" s="174"/>
      <c r="R829" s="174"/>
      <c r="S829" s="174"/>
      <c r="T829" s="174"/>
      <c r="U829" s="174"/>
    </row>
    <row r="830" ht="15.75" customHeight="1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74"/>
      <c r="M830" s="174"/>
      <c r="N830" s="174"/>
      <c r="O830" s="174"/>
      <c r="P830" s="174"/>
      <c r="Q830" s="174"/>
      <c r="R830" s="174"/>
      <c r="S830" s="174"/>
      <c r="T830" s="174"/>
      <c r="U830" s="174"/>
    </row>
    <row r="831" ht="15.75" customHeight="1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74"/>
      <c r="M831" s="174"/>
      <c r="N831" s="174"/>
      <c r="O831" s="174"/>
      <c r="P831" s="174"/>
      <c r="Q831" s="174"/>
      <c r="R831" s="174"/>
      <c r="S831" s="174"/>
      <c r="T831" s="174"/>
      <c r="U831" s="174"/>
    </row>
    <row r="832" ht="15.75" customHeight="1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74"/>
      <c r="M832" s="174"/>
      <c r="N832" s="174"/>
      <c r="O832" s="174"/>
      <c r="P832" s="174"/>
      <c r="Q832" s="174"/>
      <c r="R832" s="174"/>
      <c r="S832" s="174"/>
      <c r="T832" s="174"/>
      <c r="U832" s="174"/>
    </row>
    <row r="833" ht="15.75" customHeight="1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  <c r="U833" s="174"/>
    </row>
    <row r="834" ht="15.75" customHeight="1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74"/>
      <c r="M834" s="174"/>
      <c r="N834" s="174"/>
      <c r="O834" s="174"/>
      <c r="P834" s="174"/>
      <c r="Q834" s="174"/>
      <c r="R834" s="174"/>
      <c r="S834" s="174"/>
      <c r="T834" s="174"/>
      <c r="U834" s="174"/>
    </row>
    <row r="835" ht="15.75" customHeight="1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4"/>
      <c r="N835" s="174"/>
      <c r="O835" s="174"/>
      <c r="P835" s="174"/>
      <c r="Q835" s="174"/>
      <c r="R835" s="174"/>
      <c r="S835" s="174"/>
      <c r="T835" s="174"/>
      <c r="U835" s="174"/>
    </row>
    <row r="836" ht="15.75" customHeight="1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74"/>
      <c r="M836" s="174"/>
      <c r="N836" s="174"/>
      <c r="O836" s="174"/>
      <c r="P836" s="174"/>
      <c r="Q836" s="174"/>
      <c r="R836" s="174"/>
      <c r="S836" s="174"/>
      <c r="T836" s="174"/>
      <c r="U836" s="174"/>
    </row>
    <row r="837" ht="15.75" customHeight="1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74"/>
      <c r="M837" s="174"/>
      <c r="N837" s="174"/>
      <c r="O837" s="174"/>
      <c r="P837" s="174"/>
      <c r="Q837" s="174"/>
      <c r="R837" s="174"/>
      <c r="S837" s="174"/>
      <c r="T837" s="174"/>
      <c r="U837" s="174"/>
    </row>
    <row r="838" ht="15.75" customHeight="1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74"/>
      <c r="M838" s="174"/>
      <c r="N838" s="174"/>
      <c r="O838" s="174"/>
      <c r="P838" s="174"/>
      <c r="Q838" s="174"/>
      <c r="R838" s="174"/>
      <c r="S838" s="174"/>
      <c r="T838" s="174"/>
      <c r="U838" s="174"/>
    </row>
    <row r="839" ht="15.75" customHeight="1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74"/>
      <c r="M839" s="174"/>
      <c r="N839" s="174"/>
      <c r="O839" s="174"/>
      <c r="P839" s="174"/>
      <c r="Q839" s="174"/>
      <c r="R839" s="174"/>
      <c r="S839" s="174"/>
      <c r="T839" s="174"/>
      <c r="U839" s="174"/>
    </row>
    <row r="840" ht="15.75" customHeight="1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74"/>
      <c r="M840" s="174"/>
      <c r="N840" s="174"/>
      <c r="O840" s="174"/>
      <c r="P840" s="174"/>
      <c r="Q840" s="174"/>
      <c r="R840" s="174"/>
      <c r="S840" s="174"/>
      <c r="T840" s="174"/>
      <c r="U840" s="174"/>
    </row>
    <row r="841" ht="15.75" customHeight="1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74"/>
      <c r="M841" s="174"/>
      <c r="N841" s="174"/>
      <c r="O841" s="174"/>
      <c r="P841" s="174"/>
      <c r="Q841" s="174"/>
      <c r="R841" s="174"/>
      <c r="S841" s="174"/>
      <c r="T841" s="174"/>
      <c r="U841" s="174"/>
    </row>
    <row r="842" ht="15.75" customHeight="1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74"/>
      <c r="M842" s="174"/>
      <c r="N842" s="174"/>
      <c r="O842" s="174"/>
      <c r="P842" s="174"/>
      <c r="Q842" s="174"/>
      <c r="R842" s="174"/>
      <c r="S842" s="174"/>
      <c r="T842" s="174"/>
      <c r="U842" s="174"/>
    </row>
    <row r="843" ht="15.75" customHeight="1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74"/>
      <c r="M843" s="174"/>
      <c r="N843" s="174"/>
      <c r="O843" s="174"/>
      <c r="P843" s="174"/>
      <c r="Q843" s="174"/>
      <c r="R843" s="174"/>
      <c r="S843" s="174"/>
      <c r="T843" s="174"/>
      <c r="U843" s="174"/>
    </row>
    <row r="844" ht="15.75" customHeight="1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174"/>
      <c r="P844" s="174"/>
      <c r="Q844" s="174"/>
      <c r="R844" s="174"/>
      <c r="S844" s="174"/>
      <c r="T844" s="174"/>
      <c r="U844" s="174"/>
    </row>
    <row r="845" ht="15.75" customHeight="1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74"/>
      <c r="M845" s="174"/>
      <c r="N845" s="174"/>
      <c r="O845" s="174"/>
      <c r="P845" s="174"/>
      <c r="Q845" s="174"/>
      <c r="R845" s="174"/>
      <c r="S845" s="174"/>
      <c r="T845" s="174"/>
      <c r="U845" s="174"/>
    </row>
    <row r="846" ht="15.75" customHeight="1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74"/>
      <c r="M846" s="174"/>
      <c r="N846" s="174"/>
      <c r="O846" s="174"/>
      <c r="P846" s="174"/>
      <c r="Q846" s="174"/>
      <c r="R846" s="174"/>
      <c r="S846" s="174"/>
      <c r="T846" s="174"/>
      <c r="U846" s="174"/>
    </row>
    <row r="847" ht="15.75" customHeight="1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74"/>
      <c r="M847" s="174"/>
      <c r="N847" s="174"/>
      <c r="O847" s="174"/>
      <c r="P847" s="174"/>
      <c r="Q847" s="174"/>
      <c r="R847" s="174"/>
      <c r="S847" s="174"/>
      <c r="T847" s="174"/>
      <c r="U847" s="174"/>
    </row>
    <row r="848" ht="15.75" customHeight="1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74"/>
      <c r="M848" s="174"/>
      <c r="N848" s="174"/>
      <c r="O848" s="174"/>
      <c r="P848" s="174"/>
      <c r="Q848" s="174"/>
      <c r="R848" s="174"/>
      <c r="S848" s="174"/>
      <c r="T848" s="174"/>
      <c r="U848" s="174"/>
    </row>
    <row r="849" ht="15.75" customHeight="1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74"/>
      <c r="M849" s="174"/>
      <c r="N849" s="174"/>
      <c r="O849" s="174"/>
      <c r="P849" s="174"/>
      <c r="Q849" s="174"/>
      <c r="R849" s="174"/>
      <c r="S849" s="174"/>
      <c r="T849" s="174"/>
      <c r="U849" s="174"/>
    </row>
    <row r="850" ht="15.75" customHeight="1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74"/>
      <c r="M850" s="174"/>
      <c r="N850" s="174"/>
      <c r="O850" s="174"/>
      <c r="P850" s="174"/>
      <c r="Q850" s="174"/>
      <c r="R850" s="174"/>
      <c r="S850" s="174"/>
      <c r="T850" s="174"/>
      <c r="U850" s="174"/>
    </row>
    <row r="851" ht="15.75" customHeight="1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74"/>
      <c r="M851" s="174"/>
      <c r="N851" s="174"/>
      <c r="O851" s="174"/>
      <c r="P851" s="174"/>
      <c r="Q851" s="174"/>
      <c r="R851" s="174"/>
      <c r="S851" s="174"/>
      <c r="T851" s="174"/>
      <c r="U851" s="174"/>
    </row>
    <row r="852" ht="15.75" customHeight="1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4"/>
      <c r="O852" s="174"/>
      <c r="P852" s="174"/>
      <c r="Q852" s="174"/>
      <c r="R852" s="174"/>
      <c r="S852" s="174"/>
      <c r="T852" s="174"/>
      <c r="U852" s="174"/>
    </row>
    <row r="853" ht="15.75" customHeight="1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74"/>
      <c r="M853" s="174"/>
      <c r="N853" s="174"/>
      <c r="O853" s="174"/>
      <c r="P853" s="174"/>
      <c r="Q853" s="174"/>
      <c r="R853" s="174"/>
      <c r="S853" s="174"/>
      <c r="T853" s="174"/>
      <c r="U853" s="174"/>
    </row>
    <row r="854" ht="15.75" customHeight="1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74"/>
      <c r="M854" s="174"/>
      <c r="N854" s="174"/>
      <c r="O854" s="174"/>
      <c r="P854" s="174"/>
      <c r="Q854" s="174"/>
      <c r="R854" s="174"/>
      <c r="S854" s="174"/>
      <c r="T854" s="174"/>
      <c r="U854" s="174"/>
    </row>
    <row r="855" ht="15.75" customHeight="1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74"/>
      <c r="M855" s="174"/>
      <c r="N855" s="174"/>
      <c r="O855" s="174"/>
      <c r="P855" s="174"/>
      <c r="Q855" s="174"/>
      <c r="R855" s="174"/>
      <c r="S855" s="174"/>
      <c r="T855" s="174"/>
      <c r="U855" s="174"/>
    </row>
    <row r="856" ht="15.75" customHeight="1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74"/>
      <c r="M856" s="174"/>
      <c r="N856" s="174"/>
      <c r="O856" s="174"/>
      <c r="P856" s="174"/>
      <c r="Q856" s="174"/>
      <c r="R856" s="174"/>
      <c r="S856" s="174"/>
      <c r="T856" s="174"/>
      <c r="U856" s="174"/>
    </row>
    <row r="857" ht="15.75" customHeight="1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74"/>
      <c r="M857" s="174"/>
      <c r="N857" s="174"/>
      <c r="O857" s="174"/>
      <c r="P857" s="174"/>
      <c r="Q857" s="174"/>
      <c r="R857" s="174"/>
      <c r="S857" s="174"/>
      <c r="T857" s="174"/>
      <c r="U857" s="174"/>
    </row>
    <row r="858" ht="15.75" customHeight="1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74"/>
      <c r="M858" s="174"/>
      <c r="N858" s="174"/>
      <c r="O858" s="174"/>
      <c r="P858" s="174"/>
      <c r="Q858" s="174"/>
      <c r="R858" s="174"/>
      <c r="S858" s="174"/>
      <c r="T858" s="174"/>
      <c r="U858" s="174"/>
    </row>
    <row r="859" ht="15.75" customHeight="1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74"/>
      <c r="M859" s="174"/>
      <c r="N859" s="174"/>
      <c r="O859" s="174"/>
      <c r="P859" s="174"/>
      <c r="Q859" s="174"/>
      <c r="R859" s="174"/>
      <c r="S859" s="174"/>
      <c r="T859" s="174"/>
      <c r="U859" s="174"/>
    </row>
    <row r="860" ht="15.75" customHeight="1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74"/>
      <c r="M860" s="174"/>
      <c r="N860" s="174"/>
      <c r="O860" s="174"/>
      <c r="P860" s="174"/>
      <c r="Q860" s="174"/>
      <c r="R860" s="174"/>
      <c r="S860" s="174"/>
      <c r="T860" s="174"/>
      <c r="U860" s="174"/>
    </row>
    <row r="861" ht="15.75" customHeight="1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74"/>
      <c r="M861" s="174"/>
      <c r="N861" s="174"/>
      <c r="O861" s="174"/>
      <c r="P861" s="174"/>
      <c r="Q861" s="174"/>
      <c r="R861" s="174"/>
      <c r="S861" s="174"/>
      <c r="T861" s="174"/>
      <c r="U861" s="174"/>
    </row>
    <row r="862" ht="15.75" customHeight="1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74"/>
      <c r="M862" s="174"/>
      <c r="N862" s="174"/>
      <c r="O862" s="174"/>
      <c r="P862" s="174"/>
      <c r="Q862" s="174"/>
      <c r="R862" s="174"/>
      <c r="S862" s="174"/>
      <c r="T862" s="174"/>
      <c r="U862" s="174"/>
    </row>
    <row r="863" ht="15.75" customHeight="1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74"/>
      <c r="M863" s="174"/>
      <c r="N863" s="174"/>
      <c r="O863" s="174"/>
      <c r="P863" s="174"/>
      <c r="Q863" s="174"/>
      <c r="R863" s="174"/>
      <c r="S863" s="174"/>
      <c r="T863" s="174"/>
      <c r="U863" s="174"/>
    </row>
    <row r="864" ht="15.75" customHeight="1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74"/>
      <c r="M864" s="174"/>
      <c r="N864" s="174"/>
      <c r="O864" s="174"/>
      <c r="P864" s="174"/>
      <c r="Q864" s="174"/>
      <c r="R864" s="174"/>
      <c r="S864" s="174"/>
      <c r="T864" s="174"/>
      <c r="U864" s="174"/>
    </row>
    <row r="865" ht="15.75" customHeight="1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174"/>
      <c r="P865" s="174"/>
      <c r="Q865" s="174"/>
      <c r="R865" s="174"/>
      <c r="S865" s="174"/>
      <c r="T865" s="174"/>
      <c r="U865" s="174"/>
    </row>
    <row r="866" ht="15.75" customHeight="1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74"/>
      <c r="M866" s="174"/>
      <c r="N866" s="174"/>
      <c r="O866" s="174"/>
      <c r="P866" s="174"/>
      <c r="Q866" s="174"/>
      <c r="R866" s="174"/>
      <c r="S866" s="174"/>
      <c r="T866" s="174"/>
      <c r="U866" s="174"/>
    </row>
    <row r="867" ht="15.75" customHeight="1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74"/>
      <c r="M867" s="174"/>
      <c r="N867" s="174"/>
      <c r="O867" s="174"/>
      <c r="P867" s="174"/>
      <c r="Q867" s="174"/>
      <c r="R867" s="174"/>
      <c r="S867" s="174"/>
      <c r="T867" s="174"/>
      <c r="U867" s="174"/>
    </row>
    <row r="868" ht="15.75" customHeight="1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74"/>
      <c r="M868" s="174"/>
      <c r="N868" s="174"/>
      <c r="O868" s="174"/>
      <c r="P868" s="174"/>
      <c r="Q868" s="174"/>
      <c r="R868" s="174"/>
      <c r="S868" s="174"/>
      <c r="T868" s="174"/>
      <c r="U868" s="174"/>
    </row>
    <row r="869" ht="15.75" customHeight="1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4"/>
      <c r="O869" s="174"/>
      <c r="P869" s="174"/>
      <c r="Q869" s="174"/>
      <c r="R869" s="174"/>
      <c r="S869" s="174"/>
      <c r="T869" s="174"/>
      <c r="U869" s="174"/>
    </row>
    <row r="870" ht="15.75" customHeight="1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74"/>
      <c r="M870" s="174"/>
      <c r="N870" s="174"/>
      <c r="O870" s="174"/>
      <c r="P870" s="174"/>
      <c r="Q870" s="174"/>
      <c r="R870" s="174"/>
      <c r="S870" s="174"/>
      <c r="T870" s="174"/>
      <c r="U870" s="174"/>
    </row>
    <row r="871" ht="15.75" customHeight="1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74"/>
      <c r="M871" s="174"/>
      <c r="N871" s="174"/>
      <c r="O871" s="174"/>
      <c r="P871" s="174"/>
      <c r="Q871" s="174"/>
      <c r="R871" s="174"/>
      <c r="S871" s="174"/>
      <c r="T871" s="174"/>
      <c r="U871" s="174"/>
    </row>
    <row r="872" ht="15.75" customHeight="1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74"/>
      <c r="M872" s="174"/>
      <c r="N872" s="174"/>
      <c r="O872" s="174"/>
      <c r="P872" s="174"/>
      <c r="Q872" s="174"/>
      <c r="R872" s="174"/>
      <c r="S872" s="174"/>
      <c r="T872" s="174"/>
      <c r="U872" s="174"/>
    </row>
    <row r="873" ht="15.75" customHeight="1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74"/>
      <c r="M873" s="174"/>
      <c r="N873" s="174"/>
      <c r="O873" s="174"/>
      <c r="P873" s="174"/>
      <c r="Q873" s="174"/>
      <c r="R873" s="174"/>
      <c r="S873" s="174"/>
      <c r="T873" s="174"/>
      <c r="U873" s="174"/>
    </row>
    <row r="874" ht="15.75" customHeight="1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74"/>
      <c r="M874" s="174"/>
      <c r="N874" s="174"/>
      <c r="O874" s="174"/>
      <c r="P874" s="174"/>
      <c r="Q874" s="174"/>
      <c r="R874" s="174"/>
      <c r="S874" s="174"/>
      <c r="T874" s="174"/>
      <c r="U874" s="174"/>
    </row>
    <row r="875" ht="15.75" customHeight="1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74"/>
      <c r="M875" s="174"/>
      <c r="N875" s="174"/>
      <c r="O875" s="174"/>
      <c r="P875" s="174"/>
      <c r="Q875" s="174"/>
      <c r="R875" s="174"/>
      <c r="S875" s="174"/>
      <c r="T875" s="174"/>
      <c r="U875" s="174"/>
    </row>
    <row r="876" ht="15.75" customHeight="1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74"/>
      <c r="M876" s="174"/>
      <c r="N876" s="174"/>
      <c r="O876" s="174"/>
      <c r="P876" s="174"/>
      <c r="Q876" s="174"/>
      <c r="R876" s="174"/>
      <c r="S876" s="174"/>
      <c r="T876" s="174"/>
      <c r="U876" s="174"/>
    </row>
    <row r="877" ht="15.75" customHeight="1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74"/>
      <c r="M877" s="174"/>
      <c r="N877" s="174"/>
      <c r="O877" s="174"/>
      <c r="P877" s="174"/>
      <c r="Q877" s="174"/>
      <c r="R877" s="174"/>
      <c r="S877" s="174"/>
      <c r="T877" s="174"/>
      <c r="U877" s="174"/>
    </row>
    <row r="878" ht="15.75" customHeight="1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74"/>
      <c r="M878" s="174"/>
      <c r="N878" s="174"/>
      <c r="O878" s="174"/>
      <c r="P878" s="174"/>
      <c r="Q878" s="174"/>
      <c r="R878" s="174"/>
      <c r="S878" s="174"/>
      <c r="T878" s="174"/>
      <c r="U878" s="174"/>
    </row>
    <row r="879" ht="15.75" customHeight="1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74"/>
      <c r="M879" s="174"/>
      <c r="N879" s="174"/>
      <c r="O879" s="174"/>
      <c r="P879" s="174"/>
      <c r="Q879" s="174"/>
      <c r="R879" s="174"/>
      <c r="S879" s="174"/>
      <c r="T879" s="174"/>
      <c r="U879" s="174"/>
    </row>
    <row r="880" ht="15.75" customHeight="1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74"/>
      <c r="M880" s="174"/>
      <c r="N880" s="174"/>
      <c r="O880" s="174"/>
      <c r="P880" s="174"/>
      <c r="Q880" s="174"/>
      <c r="R880" s="174"/>
      <c r="S880" s="174"/>
      <c r="T880" s="174"/>
      <c r="U880" s="174"/>
    </row>
    <row r="881" ht="15.75" customHeight="1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74"/>
      <c r="M881" s="174"/>
      <c r="N881" s="174"/>
      <c r="O881" s="174"/>
      <c r="P881" s="174"/>
      <c r="Q881" s="174"/>
      <c r="R881" s="174"/>
      <c r="S881" s="174"/>
      <c r="T881" s="174"/>
      <c r="U881" s="174"/>
    </row>
    <row r="882" ht="15.75" customHeight="1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74"/>
      <c r="M882" s="174"/>
      <c r="N882" s="174"/>
      <c r="O882" s="174"/>
      <c r="P882" s="174"/>
      <c r="Q882" s="174"/>
      <c r="R882" s="174"/>
      <c r="S882" s="174"/>
      <c r="T882" s="174"/>
      <c r="U882" s="174"/>
    </row>
    <row r="883" ht="15.75" customHeight="1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74"/>
      <c r="M883" s="174"/>
      <c r="N883" s="174"/>
      <c r="O883" s="174"/>
      <c r="P883" s="174"/>
      <c r="Q883" s="174"/>
      <c r="R883" s="174"/>
      <c r="S883" s="174"/>
      <c r="T883" s="174"/>
      <c r="U883" s="174"/>
    </row>
    <row r="884" ht="15.75" customHeight="1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74"/>
      <c r="M884" s="174"/>
      <c r="N884" s="174"/>
      <c r="O884" s="174"/>
      <c r="P884" s="174"/>
      <c r="Q884" s="174"/>
      <c r="R884" s="174"/>
      <c r="S884" s="174"/>
      <c r="T884" s="174"/>
      <c r="U884" s="174"/>
    </row>
    <row r="885" ht="15.75" customHeight="1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74"/>
      <c r="M885" s="174"/>
      <c r="N885" s="174"/>
      <c r="O885" s="174"/>
      <c r="P885" s="174"/>
      <c r="Q885" s="174"/>
      <c r="R885" s="174"/>
      <c r="S885" s="174"/>
      <c r="T885" s="174"/>
      <c r="U885" s="174"/>
    </row>
    <row r="886" ht="15.75" customHeight="1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174"/>
      <c r="P886" s="174"/>
      <c r="Q886" s="174"/>
      <c r="R886" s="174"/>
      <c r="S886" s="174"/>
      <c r="T886" s="174"/>
      <c r="U886" s="174"/>
    </row>
    <row r="887" ht="15.75" customHeight="1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74"/>
      <c r="M887" s="174"/>
      <c r="N887" s="174"/>
      <c r="O887" s="174"/>
      <c r="P887" s="174"/>
      <c r="Q887" s="174"/>
      <c r="R887" s="174"/>
      <c r="S887" s="174"/>
      <c r="T887" s="174"/>
      <c r="U887" s="174"/>
    </row>
    <row r="888" ht="15.75" customHeight="1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74"/>
      <c r="M888" s="174"/>
      <c r="N888" s="174"/>
      <c r="O888" s="174"/>
      <c r="P888" s="174"/>
      <c r="Q888" s="174"/>
      <c r="R888" s="174"/>
      <c r="S888" s="174"/>
      <c r="T888" s="174"/>
      <c r="U888" s="174"/>
    </row>
    <row r="889" ht="15.75" customHeight="1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74"/>
      <c r="M889" s="174"/>
      <c r="N889" s="174"/>
      <c r="O889" s="174"/>
      <c r="P889" s="174"/>
      <c r="Q889" s="174"/>
      <c r="R889" s="174"/>
      <c r="S889" s="174"/>
      <c r="T889" s="174"/>
      <c r="U889" s="174"/>
    </row>
    <row r="890" ht="15.75" customHeight="1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74"/>
      <c r="M890" s="174"/>
      <c r="N890" s="174"/>
      <c r="O890" s="174"/>
      <c r="P890" s="174"/>
      <c r="Q890" s="174"/>
      <c r="R890" s="174"/>
      <c r="S890" s="174"/>
      <c r="T890" s="174"/>
      <c r="U890" s="174"/>
    </row>
    <row r="891" ht="15.75" customHeight="1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74"/>
      <c r="M891" s="174"/>
      <c r="N891" s="174"/>
      <c r="O891" s="174"/>
      <c r="P891" s="174"/>
      <c r="Q891" s="174"/>
      <c r="R891" s="174"/>
      <c r="S891" s="174"/>
      <c r="T891" s="174"/>
      <c r="U891" s="174"/>
    </row>
    <row r="892" ht="15.75" customHeight="1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74"/>
      <c r="M892" s="174"/>
      <c r="N892" s="174"/>
      <c r="O892" s="174"/>
      <c r="P892" s="174"/>
      <c r="Q892" s="174"/>
      <c r="R892" s="174"/>
      <c r="S892" s="174"/>
      <c r="T892" s="174"/>
      <c r="U892" s="174"/>
    </row>
    <row r="893" ht="15.75" customHeight="1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74"/>
      <c r="M893" s="174"/>
      <c r="N893" s="174"/>
      <c r="O893" s="174"/>
      <c r="P893" s="174"/>
      <c r="Q893" s="174"/>
      <c r="R893" s="174"/>
      <c r="S893" s="174"/>
      <c r="T893" s="174"/>
      <c r="U893" s="174"/>
    </row>
    <row r="894" ht="15.75" customHeight="1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74"/>
      <c r="M894" s="174"/>
      <c r="N894" s="174"/>
      <c r="O894" s="174"/>
      <c r="P894" s="174"/>
      <c r="Q894" s="174"/>
      <c r="R894" s="174"/>
      <c r="S894" s="174"/>
      <c r="T894" s="174"/>
      <c r="U894" s="174"/>
    </row>
    <row r="895" ht="15.75" customHeight="1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74"/>
      <c r="M895" s="174"/>
      <c r="N895" s="174"/>
      <c r="O895" s="174"/>
      <c r="P895" s="174"/>
      <c r="Q895" s="174"/>
      <c r="R895" s="174"/>
      <c r="S895" s="174"/>
      <c r="T895" s="174"/>
      <c r="U895" s="174"/>
    </row>
    <row r="896" ht="15.75" customHeight="1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74"/>
      <c r="M896" s="174"/>
      <c r="N896" s="174"/>
      <c r="O896" s="174"/>
      <c r="P896" s="174"/>
      <c r="Q896" s="174"/>
      <c r="R896" s="174"/>
      <c r="S896" s="174"/>
      <c r="T896" s="174"/>
      <c r="U896" s="174"/>
    </row>
    <row r="897" ht="15.75" customHeight="1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74"/>
      <c r="M897" s="174"/>
      <c r="N897" s="174"/>
      <c r="O897" s="174"/>
      <c r="P897" s="174"/>
      <c r="Q897" s="174"/>
      <c r="R897" s="174"/>
      <c r="S897" s="174"/>
      <c r="T897" s="174"/>
      <c r="U897" s="174"/>
    </row>
    <row r="898" ht="15.75" customHeight="1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74"/>
      <c r="M898" s="174"/>
      <c r="N898" s="174"/>
      <c r="O898" s="174"/>
      <c r="P898" s="174"/>
      <c r="Q898" s="174"/>
      <c r="R898" s="174"/>
      <c r="S898" s="174"/>
      <c r="T898" s="174"/>
      <c r="U898" s="174"/>
    </row>
    <row r="899" ht="15.75" customHeight="1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/>
      <c r="O899" s="174"/>
      <c r="P899" s="174"/>
      <c r="Q899" s="174"/>
      <c r="R899" s="174"/>
      <c r="S899" s="174"/>
      <c r="T899" s="174"/>
      <c r="U899" s="174"/>
    </row>
    <row r="900" ht="15.75" customHeight="1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74"/>
      <c r="M900" s="174"/>
      <c r="N900" s="174"/>
      <c r="O900" s="174"/>
      <c r="P900" s="174"/>
      <c r="Q900" s="174"/>
      <c r="R900" s="174"/>
      <c r="S900" s="174"/>
      <c r="T900" s="174"/>
      <c r="U900" s="174"/>
    </row>
    <row r="901" ht="15.75" customHeight="1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4"/>
      <c r="N901" s="174"/>
      <c r="O901" s="174"/>
      <c r="P901" s="174"/>
      <c r="Q901" s="174"/>
      <c r="R901" s="174"/>
      <c r="S901" s="174"/>
      <c r="T901" s="174"/>
      <c r="U901" s="174"/>
    </row>
    <row r="902" ht="15.75" customHeight="1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74"/>
      <c r="M902" s="174"/>
      <c r="N902" s="174"/>
      <c r="O902" s="174"/>
      <c r="P902" s="174"/>
      <c r="Q902" s="174"/>
      <c r="R902" s="174"/>
      <c r="S902" s="174"/>
      <c r="T902" s="174"/>
      <c r="U902" s="174"/>
    </row>
    <row r="903" ht="15.75" customHeight="1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4"/>
      <c r="O903" s="174"/>
      <c r="P903" s="174"/>
      <c r="Q903" s="174"/>
      <c r="R903" s="174"/>
      <c r="S903" s="174"/>
      <c r="T903" s="174"/>
      <c r="U903" s="174"/>
    </row>
    <row r="904" ht="15.75" customHeight="1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74"/>
      <c r="M904" s="174"/>
      <c r="N904" s="174"/>
      <c r="O904" s="174"/>
      <c r="P904" s="174"/>
      <c r="Q904" s="174"/>
      <c r="R904" s="174"/>
      <c r="S904" s="174"/>
      <c r="T904" s="174"/>
      <c r="U904" s="174"/>
    </row>
    <row r="905" ht="15.75" customHeight="1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4"/>
      <c r="M905" s="174"/>
      <c r="N905" s="174"/>
      <c r="O905" s="174"/>
      <c r="P905" s="174"/>
      <c r="Q905" s="174"/>
      <c r="R905" s="174"/>
      <c r="S905" s="174"/>
      <c r="T905" s="174"/>
      <c r="U905" s="174"/>
    </row>
    <row r="906" ht="15.75" customHeight="1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174"/>
      <c r="N906" s="174"/>
      <c r="O906" s="174"/>
      <c r="P906" s="174"/>
      <c r="Q906" s="174"/>
      <c r="R906" s="174"/>
      <c r="S906" s="174"/>
      <c r="T906" s="174"/>
      <c r="U906" s="174"/>
    </row>
    <row r="907" ht="15.75" customHeight="1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174"/>
      <c r="P907" s="174"/>
      <c r="Q907" s="174"/>
      <c r="R907" s="174"/>
      <c r="S907" s="174"/>
      <c r="T907" s="174"/>
      <c r="U907" s="174"/>
    </row>
    <row r="908" ht="15.75" customHeight="1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4"/>
      <c r="M908" s="174"/>
      <c r="N908" s="174"/>
      <c r="O908" s="174"/>
      <c r="P908" s="174"/>
      <c r="Q908" s="174"/>
      <c r="R908" s="174"/>
      <c r="S908" s="174"/>
      <c r="T908" s="174"/>
      <c r="U908" s="174"/>
    </row>
    <row r="909" ht="15.75" customHeight="1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4"/>
      <c r="M909" s="174"/>
      <c r="N909" s="174"/>
      <c r="O909" s="174"/>
      <c r="P909" s="174"/>
      <c r="Q909" s="174"/>
      <c r="R909" s="174"/>
      <c r="S909" s="174"/>
      <c r="T909" s="174"/>
      <c r="U909" s="174"/>
    </row>
    <row r="910" ht="15.75" customHeight="1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4"/>
      <c r="M910" s="174"/>
      <c r="N910" s="174"/>
      <c r="O910" s="174"/>
      <c r="P910" s="174"/>
      <c r="Q910" s="174"/>
      <c r="R910" s="174"/>
      <c r="S910" s="174"/>
      <c r="T910" s="174"/>
      <c r="U910" s="174"/>
    </row>
    <row r="911" ht="15.75" customHeight="1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74"/>
      <c r="M911" s="174"/>
      <c r="N911" s="174"/>
      <c r="O911" s="174"/>
      <c r="P911" s="174"/>
      <c r="Q911" s="174"/>
      <c r="R911" s="174"/>
      <c r="S911" s="174"/>
      <c r="T911" s="174"/>
      <c r="U911" s="174"/>
    </row>
    <row r="912" ht="15.75" customHeight="1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74"/>
      <c r="M912" s="174"/>
      <c r="N912" s="174"/>
      <c r="O912" s="174"/>
      <c r="P912" s="174"/>
      <c r="Q912" s="174"/>
      <c r="R912" s="174"/>
      <c r="S912" s="174"/>
      <c r="T912" s="174"/>
      <c r="U912" s="174"/>
    </row>
    <row r="913" ht="15.75" customHeight="1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74"/>
      <c r="M913" s="174"/>
      <c r="N913" s="174"/>
      <c r="O913" s="174"/>
      <c r="P913" s="174"/>
      <c r="Q913" s="174"/>
      <c r="R913" s="174"/>
      <c r="S913" s="174"/>
      <c r="T913" s="174"/>
      <c r="U913" s="174"/>
    </row>
    <row r="914" ht="15.75" customHeight="1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74"/>
      <c r="M914" s="174"/>
      <c r="N914" s="174"/>
      <c r="O914" s="174"/>
      <c r="P914" s="174"/>
      <c r="Q914" s="174"/>
      <c r="R914" s="174"/>
      <c r="S914" s="174"/>
      <c r="T914" s="174"/>
      <c r="U914" s="174"/>
    </row>
    <row r="915" ht="15.75" customHeight="1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74"/>
      <c r="M915" s="174"/>
      <c r="N915" s="174"/>
      <c r="O915" s="174"/>
      <c r="P915" s="174"/>
      <c r="Q915" s="174"/>
      <c r="R915" s="174"/>
      <c r="S915" s="174"/>
      <c r="T915" s="174"/>
      <c r="U915" s="174"/>
    </row>
    <row r="916" ht="15.75" customHeight="1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74"/>
      <c r="M916" s="174"/>
      <c r="N916" s="174"/>
      <c r="O916" s="174"/>
      <c r="P916" s="174"/>
      <c r="Q916" s="174"/>
      <c r="R916" s="174"/>
      <c r="S916" s="174"/>
      <c r="T916" s="174"/>
      <c r="U916" s="174"/>
    </row>
    <row r="917" ht="15.75" customHeight="1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74"/>
      <c r="M917" s="174"/>
      <c r="N917" s="174"/>
      <c r="O917" s="174"/>
      <c r="P917" s="174"/>
      <c r="Q917" s="174"/>
      <c r="R917" s="174"/>
      <c r="S917" s="174"/>
      <c r="T917" s="174"/>
      <c r="U917" s="174"/>
    </row>
    <row r="918" ht="15.75" customHeight="1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74"/>
      <c r="M918" s="174"/>
      <c r="N918" s="174"/>
      <c r="O918" s="174"/>
      <c r="P918" s="174"/>
      <c r="Q918" s="174"/>
      <c r="R918" s="174"/>
      <c r="S918" s="174"/>
      <c r="T918" s="174"/>
      <c r="U918" s="174"/>
    </row>
    <row r="919" ht="15.75" customHeight="1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74"/>
      <c r="M919" s="174"/>
      <c r="N919" s="174"/>
      <c r="O919" s="174"/>
      <c r="P919" s="174"/>
      <c r="Q919" s="174"/>
      <c r="R919" s="174"/>
      <c r="S919" s="174"/>
      <c r="T919" s="174"/>
      <c r="U919" s="174"/>
    </row>
    <row r="920" ht="15.75" customHeight="1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4"/>
      <c r="O920" s="174"/>
      <c r="P920" s="174"/>
      <c r="Q920" s="174"/>
      <c r="R920" s="174"/>
      <c r="S920" s="174"/>
      <c r="T920" s="174"/>
      <c r="U920" s="174"/>
    </row>
    <row r="921" ht="15.75" customHeight="1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74"/>
      <c r="M921" s="174"/>
      <c r="N921" s="174"/>
      <c r="O921" s="174"/>
      <c r="P921" s="174"/>
      <c r="Q921" s="174"/>
      <c r="R921" s="174"/>
      <c r="S921" s="174"/>
      <c r="T921" s="174"/>
      <c r="U921" s="174"/>
    </row>
    <row r="922" ht="15.75" customHeight="1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74"/>
      <c r="M922" s="174"/>
      <c r="N922" s="174"/>
      <c r="O922" s="174"/>
      <c r="P922" s="174"/>
      <c r="Q922" s="174"/>
      <c r="R922" s="174"/>
      <c r="S922" s="174"/>
      <c r="T922" s="174"/>
      <c r="U922" s="174"/>
    </row>
    <row r="923" ht="15.75" customHeight="1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74"/>
      <c r="M923" s="174"/>
      <c r="N923" s="174"/>
      <c r="O923" s="174"/>
      <c r="P923" s="174"/>
      <c r="Q923" s="174"/>
      <c r="R923" s="174"/>
      <c r="S923" s="174"/>
      <c r="T923" s="174"/>
      <c r="U923" s="174"/>
    </row>
    <row r="924" ht="15.75" customHeight="1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74"/>
      <c r="M924" s="174"/>
      <c r="N924" s="174"/>
      <c r="O924" s="174"/>
      <c r="P924" s="174"/>
      <c r="Q924" s="174"/>
      <c r="R924" s="174"/>
      <c r="S924" s="174"/>
      <c r="T924" s="174"/>
      <c r="U924" s="174"/>
    </row>
    <row r="925" ht="15.75" customHeight="1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74"/>
      <c r="M925" s="174"/>
      <c r="N925" s="174"/>
      <c r="O925" s="174"/>
      <c r="P925" s="174"/>
      <c r="Q925" s="174"/>
      <c r="R925" s="174"/>
      <c r="S925" s="174"/>
      <c r="T925" s="174"/>
      <c r="U925" s="174"/>
    </row>
    <row r="926" ht="15.75" customHeight="1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74"/>
      <c r="M926" s="174"/>
      <c r="N926" s="174"/>
      <c r="O926" s="174"/>
      <c r="P926" s="174"/>
      <c r="Q926" s="174"/>
      <c r="R926" s="174"/>
      <c r="S926" s="174"/>
      <c r="T926" s="174"/>
      <c r="U926" s="174"/>
    </row>
    <row r="927" ht="15.75" customHeight="1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74"/>
      <c r="M927" s="174"/>
      <c r="N927" s="174"/>
      <c r="O927" s="174"/>
      <c r="P927" s="174"/>
      <c r="Q927" s="174"/>
      <c r="R927" s="174"/>
      <c r="S927" s="174"/>
      <c r="T927" s="174"/>
      <c r="U927" s="174"/>
    </row>
    <row r="928" ht="15.75" customHeight="1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174"/>
      <c r="P928" s="174"/>
      <c r="Q928" s="174"/>
      <c r="R928" s="174"/>
      <c r="S928" s="174"/>
      <c r="T928" s="174"/>
      <c r="U928" s="174"/>
    </row>
    <row r="929" ht="15.75" customHeight="1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74"/>
      <c r="M929" s="174"/>
      <c r="N929" s="174"/>
      <c r="O929" s="174"/>
      <c r="P929" s="174"/>
      <c r="Q929" s="174"/>
      <c r="R929" s="174"/>
      <c r="S929" s="174"/>
      <c r="T929" s="174"/>
      <c r="U929" s="174"/>
    </row>
    <row r="930" ht="15.75" customHeight="1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74"/>
      <c r="M930" s="174"/>
      <c r="N930" s="174"/>
      <c r="O930" s="174"/>
      <c r="P930" s="174"/>
      <c r="Q930" s="174"/>
      <c r="R930" s="174"/>
      <c r="S930" s="174"/>
      <c r="T930" s="174"/>
      <c r="U930" s="174"/>
    </row>
    <row r="931" ht="15.75" customHeight="1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74"/>
      <c r="M931" s="174"/>
      <c r="N931" s="174"/>
      <c r="O931" s="174"/>
      <c r="P931" s="174"/>
      <c r="Q931" s="174"/>
      <c r="R931" s="174"/>
      <c r="S931" s="174"/>
      <c r="T931" s="174"/>
      <c r="U931" s="174"/>
    </row>
    <row r="932" ht="15.75" customHeight="1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74"/>
      <c r="M932" s="174"/>
      <c r="N932" s="174"/>
      <c r="O932" s="174"/>
      <c r="P932" s="174"/>
      <c r="Q932" s="174"/>
      <c r="R932" s="174"/>
      <c r="S932" s="174"/>
      <c r="T932" s="174"/>
      <c r="U932" s="174"/>
    </row>
    <row r="933" ht="15.75" customHeight="1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74"/>
      <c r="M933" s="174"/>
      <c r="N933" s="174"/>
      <c r="O933" s="174"/>
      <c r="P933" s="174"/>
      <c r="Q933" s="174"/>
      <c r="R933" s="174"/>
      <c r="S933" s="174"/>
      <c r="T933" s="174"/>
      <c r="U933" s="174"/>
    </row>
    <row r="934" ht="15.75" customHeight="1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74"/>
      <c r="M934" s="174"/>
      <c r="N934" s="174"/>
      <c r="O934" s="174"/>
      <c r="P934" s="174"/>
      <c r="Q934" s="174"/>
      <c r="R934" s="174"/>
      <c r="S934" s="174"/>
      <c r="T934" s="174"/>
      <c r="U934" s="174"/>
    </row>
    <row r="935" ht="15.75" customHeight="1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74"/>
      <c r="M935" s="174"/>
      <c r="N935" s="174"/>
      <c r="O935" s="174"/>
      <c r="P935" s="174"/>
      <c r="Q935" s="174"/>
      <c r="R935" s="174"/>
      <c r="S935" s="174"/>
      <c r="T935" s="174"/>
      <c r="U935" s="174"/>
    </row>
    <row r="936" ht="15.75" customHeight="1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74"/>
      <c r="M936" s="174"/>
      <c r="N936" s="174"/>
      <c r="O936" s="174"/>
      <c r="P936" s="174"/>
      <c r="Q936" s="174"/>
      <c r="R936" s="174"/>
      <c r="S936" s="174"/>
      <c r="T936" s="174"/>
      <c r="U936" s="174"/>
    </row>
    <row r="937" ht="15.75" customHeight="1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4"/>
      <c r="O937" s="174"/>
      <c r="P937" s="174"/>
      <c r="Q937" s="174"/>
      <c r="R937" s="174"/>
      <c r="S937" s="174"/>
      <c r="T937" s="174"/>
      <c r="U937" s="174"/>
    </row>
    <row r="938" ht="15.75" customHeight="1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74"/>
      <c r="M938" s="174"/>
      <c r="N938" s="174"/>
      <c r="O938" s="174"/>
      <c r="P938" s="174"/>
      <c r="Q938" s="174"/>
      <c r="R938" s="174"/>
      <c r="S938" s="174"/>
      <c r="T938" s="174"/>
      <c r="U938" s="174"/>
    </row>
    <row r="939" ht="15.75" customHeight="1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74"/>
      <c r="M939" s="174"/>
      <c r="N939" s="174"/>
      <c r="O939" s="174"/>
      <c r="P939" s="174"/>
      <c r="Q939" s="174"/>
      <c r="R939" s="174"/>
      <c r="S939" s="174"/>
      <c r="T939" s="174"/>
      <c r="U939" s="174"/>
    </row>
    <row r="940" ht="15.75" customHeight="1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74"/>
      <c r="M940" s="174"/>
      <c r="N940" s="174"/>
      <c r="O940" s="174"/>
      <c r="P940" s="174"/>
      <c r="Q940" s="174"/>
      <c r="R940" s="174"/>
      <c r="S940" s="174"/>
      <c r="T940" s="174"/>
      <c r="U940" s="174"/>
    </row>
    <row r="941" ht="15.75" customHeight="1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74"/>
      <c r="M941" s="174"/>
      <c r="N941" s="174"/>
      <c r="O941" s="174"/>
      <c r="P941" s="174"/>
      <c r="Q941" s="174"/>
      <c r="R941" s="174"/>
      <c r="S941" s="174"/>
      <c r="T941" s="174"/>
      <c r="U941" s="174"/>
    </row>
    <row r="942" ht="15.75" customHeight="1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74"/>
      <c r="M942" s="174"/>
      <c r="N942" s="174"/>
      <c r="O942" s="174"/>
      <c r="P942" s="174"/>
      <c r="Q942" s="174"/>
      <c r="R942" s="174"/>
      <c r="S942" s="174"/>
      <c r="T942" s="174"/>
      <c r="U942" s="174"/>
    </row>
    <row r="943" ht="15.75" customHeight="1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74"/>
      <c r="M943" s="174"/>
      <c r="N943" s="174"/>
      <c r="O943" s="174"/>
      <c r="P943" s="174"/>
      <c r="Q943" s="174"/>
      <c r="R943" s="174"/>
      <c r="S943" s="174"/>
      <c r="T943" s="174"/>
      <c r="U943" s="174"/>
    </row>
    <row r="944" ht="15.75" customHeight="1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74"/>
      <c r="M944" s="174"/>
      <c r="N944" s="174"/>
      <c r="O944" s="174"/>
      <c r="P944" s="174"/>
      <c r="Q944" s="174"/>
      <c r="R944" s="174"/>
      <c r="S944" s="174"/>
      <c r="T944" s="174"/>
      <c r="U944" s="174"/>
    </row>
    <row r="945" ht="15.75" customHeight="1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74"/>
      <c r="M945" s="174"/>
      <c r="N945" s="174"/>
      <c r="O945" s="174"/>
      <c r="P945" s="174"/>
      <c r="Q945" s="174"/>
      <c r="R945" s="174"/>
      <c r="S945" s="174"/>
      <c r="T945" s="174"/>
      <c r="U945" s="174"/>
    </row>
    <row r="946" ht="15.75" customHeight="1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74"/>
      <c r="M946" s="174"/>
      <c r="N946" s="174"/>
      <c r="O946" s="174"/>
      <c r="P946" s="174"/>
      <c r="Q946" s="174"/>
      <c r="R946" s="174"/>
      <c r="S946" s="174"/>
      <c r="T946" s="174"/>
      <c r="U946" s="174"/>
    </row>
    <row r="947" ht="15.75" customHeight="1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74"/>
      <c r="M947" s="174"/>
      <c r="N947" s="174"/>
      <c r="O947" s="174"/>
      <c r="P947" s="174"/>
      <c r="Q947" s="174"/>
      <c r="R947" s="174"/>
      <c r="S947" s="174"/>
      <c r="T947" s="174"/>
      <c r="U947" s="174"/>
    </row>
    <row r="948" ht="15.75" customHeight="1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74"/>
      <c r="M948" s="174"/>
      <c r="N948" s="174"/>
      <c r="O948" s="174"/>
      <c r="P948" s="174"/>
      <c r="Q948" s="174"/>
      <c r="R948" s="174"/>
      <c r="S948" s="174"/>
      <c r="T948" s="174"/>
      <c r="U948" s="174"/>
    </row>
    <row r="949" ht="15.75" customHeight="1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74"/>
      <c r="M949" s="174"/>
      <c r="N949" s="174"/>
      <c r="O949" s="174"/>
      <c r="P949" s="174"/>
      <c r="Q949" s="174"/>
      <c r="R949" s="174"/>
      <c r="S949" s="174"/>
      <c r="T949" s="174"/>
      <c r="U949" s="174"/>
    </row>
    <row r="950" ht="15.75" customHeight="1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174"/>
      <c r="P950" s="174"/>
      <c r="Q950" s="174"/>
      <c r="R950" s="174"/>
      <c r="S950" s="174"/>
      <c r="T950" s="174"/>
      <c r="U950" s="174"/>
    </row>
    <row r="951" ht="15.75" customHeight="1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74"/>
      <c r="M951" s="174"/>
      <c r="N951" s="174"/>
      <c r="O951" s="174"/>
      <c r="P951" s="174"/>
      <c r="Q951" s="174"/>
      <c r="R951" s="174"/>
      <c r="S951" s="174"/>
      <c r="T951" s="174"/>
      <c r="U951" s="174"/>
    </row>
    <row r="952" ht="15.75" customHeight="1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74"/>
      <c r="M952" s="174"/>
      <c r="N952" s="174"/>
      <c r="O952" s="174"/>
      <c r="P952" s="174"/>
      <c r="Q952" s="174"/>
      <c r="R952" s="174"/>
      <c r="S952" s="174"/>
      <c r="T952" s="174"/>
      <c r="U952" s="174"/>
    </row>
    <row r="953" ht="15.75" customHeight="1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74"/>
      <c r="M953" s="174"/>
      <c r="N953" s="174"/>
      <c r="O953" s="174"/>
      <c r="P953" s="174"/>
      <c r="Q953" s="174"/>
      <c r="R953" s="174"/>
      <c r="S953" s="174"/>
      <c r="T953" s="174"/>
      <c r="U953" s="174"/>
    </row>
    <row r="954" ht="15.75" customHeight="1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4"/>
      <c r="O954" s="174"/>
      <c r="P954" s="174"/>
      <c r="Q954" s="174"/>
      <c r="R954" s="174"/>
      <c r="S954" s="174"/>
      <c r="T954" s="174"/>
      <c r="U954" s="174"/>
    </row>
    <row r="955" ht="15.75" customHeight="1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74"/>
      <c r="M955" s="174"/>
      <c r="N955" s="174"/>
      <c r="O955" s="174"/>
      <c r="P955" s="174"/>
      <c r="Q955" s="174"/>
      <c r="R955" s="174"/>
      <c r="S955" s="174"/>
      <c r="T955" s="174"/>
      <c r="U955" s="174"/>
    </row>
    <row r="956" ht="15.75" customHeight="1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74"/>
      <c r="M956" s="174"/>
      <c r="N956" s="174"/>
      <c r="O956" s="174"/>
      <c r="P956" s="174"/>
      <c r="Q956" s="174"/>
      <c r="R956" s="174"/>
      <c r="S956" s="174"/>
      <c r="T956" s="174"/>
      <c r="U956" s="174"/>
    </row>
    <row r="957" ht="15.75" customHeight="1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74"/>
      <c r="M957" s="174"/>
      <c r="N957" s="174"/>
      <c r="O957" s="174"/>
      <c r="P957" s="174"/>
      <c r="Q957" s="174"/>
      <c r="R957" s="174"/>
      <c r="S957" s="174"/>
      <c r="T957" s="174"/>
      <c r="U957" s="174"/>
    </row>
    <row r="958" ht="15.75" customHeight="1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74"/>
      <c r="M958" s="174"/>
      <c r="N958" s="174"/>
      <c r="O958" s="174"/>
      <c r="P958" s="174"/>
      <c r="Q958" s="174"/>
      <c r="R958" s="174"/>
      <c r="S958" s="174"/>
      <c r="T958" s="174"/>
      <c r="U958" s="174"/>
    </row>
    <row r="959" ht="15.75" customHeight="1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74"/>
      <c r="M959" s="174"/>
      <c r="N959" s="174"/>
      <c r="O959" s="174"/>
      <c r="P959" s="174"/>
      <c r="Q959" s="174"/>
      <c r="R959" s="174"/>
      <c r="S959" s="174"/>
      <c r="T959" s="174"/>
      <c r="U959" s="174"/>
    </row>
    <row r="960" ht="15.75" customHeight="1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74"/>
      <c r="M960" s="174"/>
      <c r="N960" s="174"/>
      <c r="O960" s="174"/>
      <c r="P960" s="174"/>
      <c r="Q960" s="174"/>
      <c r="R960" s="174"/>
      <c r="S960" s="174"/>
      <c r="T960" s="174"/>
      <c r="U960" s="174"/>
    </row>
    <row r="961" ht="15.75" customHeight="1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74"/>
      <c r="M961" s="174"/>
      <c r="N961" s="174"/>
      <c r="O961" s="174"/>
      <c r="P961" s="174"/>
      <c r="Q961" s="174"/>
      <c r="R961" s="174"/>
      <c r="S961" s="174"/>
      <c r="T961" s="174"/>
      <c r="U961" s="174"/>
    </row>
    <row r="962" ht="15.75" customHeight="1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74"/>
      <c r="M962" s="174"/>
      <c r="N962" s="174"/>
      <c r="O962" s="174"/>
      <c r="P962" s="174"/>
      <c r="Q962" s="174"/>
      <c r="R962" s="174"/>
      <c r="S962" s="174"/>
      <c r="T962" s="174"/>
      <c r="U962" s="174"/>
    </row>
    <row r="963" ht="15.75" customHeight="1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  <c r="U963" s="174"/>
    </row>
    <row r="964" ht="15.75" customHeight="1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74"/>
      <c r="M964" s="174"/>
      <c r="N964" s="174"/>
      <c r="O964" s="174"/>
      <c r="P964" s="174"/>
      <c r="Q964" s="174"/>
      <c r="R964" s="174"/>
      <c r="S964" s="174"/>
      <c r="T964" s="174"/>
      <c r="U964" s="174"/>
    </row>
    <row r="965" ht="15.75" customHeight="1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74"/>
      <c r="M965" s="174"/>
      <c r="N965" s="174"/>
      <c r="O965" s="174"/>
      <c r="P965" s="174"/>
      <c r="Q965" s="174"/>
      <c r="R965" s="174"/>
      <c r="S965" s="174"/>
      <c r="T965" s="174"/>
      <c r="U965" s="174"/>
    </row>
    <row r="966" ht="15.75" customHeight="1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74"/>
      <c r="M966" s="174"/>
      <c r="N966" s="174"/>
      <c r="O966" s="174"/>
      <c r="P966" s="174"/>
      <c r="Q966" s="174"/>
      <c r="R966" s="174"/>
      <c r="S966" s="174"/>
      <c r="T966" s="174"/>
      <c r="U966" s="174"/>
    </row>
    <row r="967" ht="15.75" customHeight="1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74"/>
      <c r="M967" s="174"/>
      <c r="N967" s="174"/>
      <c r="O967" s="174"/>
      <c r="P967" s="174"/>
      <c r="Q967" s="174"/>
      <c r="R967" s="174"/>
      <c r="S967" s="174"/>
      <c r="T967" s="174"/>
      <c r="U967" s="174"/>
    </row>
    <row r="968" ht="15.75" customHeight="1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74"/>
      <c r="M968" s="174"/>
      <c r="N968" s="174"/>
      <c r="O968" s="174"/>
      <c r="P968" s="174"/>
      <c r="Q968" s="174"/>
      <c r="R968" s="174"/>
      <c r="S968" s="174"/>
      <c r="T968" s="174"/>
      <c r="U968" s="174"/>
    </row>
    <row r="969" ht="15.75" customHeight="1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74"/>
      <c r="M969" s="174"/>
      <c r="N969" s="174"/>
      <c r="O969" s="174"/>
      <c r="P969" s="174"/>
      <c r="Q969" s="174"/>
      <c r="R969" s="174"/>
      <c r="S969" s="174"/>
      <c r="T969" s="174"/>
      <c r="U969" s="174"/>
    </row>
    <row r="970" ht="15.75" customHeight="1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74"/>
      <c r="M970" s="174"/>
      <c r="N970" s="174"/>
      <c r="O970" s="174"/>
      <c r="P970" s="174"/>
      <c r="Q970" s="174"/>
      <c r="R970" s="174"/>
      <c r="S970" s="174"/>
      <c r="T970" s="174"/>
      <c r="U970" s="174"/>
    </row>
    <row r="971" ht="15.75" customHeight="1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4"/>
      <c r="O971" s="174"/>
      <c r="P971" s="174"/>
      <c r="Q971" s="174"/>
      <c r="R971" s="174"/>
      <c r="S971" s="174"/>
      <c r="T971" s="174"/>
      <c r="U971" s="174"/>
    </row>
    <row r="972" ht="15.75" customHeight="1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174"/>
      <c r="P972" s="174"/>
      <c r="Q972" s="174"/>
      <c r="R972" s="174"/>
      <c r="S972" s="174"/>
      <c r="T972" s="174"/>
      <c r="U972" s="174"/>
    </row>
    <row r="973" ht="15.75" customHeight="1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74"/>
      <c r="M973" s="174"/>
      <c r="N973" s="174"/>
      <c r="O973" s="174"/>
      <c r="P973" s="174"/>
      <c r="Q973" s="174"/>
      <c r="R973" s="174"/>
      <c r="S973" s="174"/>
      <c r="T973" s="174"/>
      <c r="U973" s="174"/>
    </row>
    <row r="974" ht="15.75" customHeight="1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74"/>
      <c r="M974" s="174"/>
      <c r="N974" s="174"/>
      <c r="O974" s="174"/>
      <c r="P974" s="174"/>
      <c r="Q974" s="174"/>
      <c r="R974" s="174"/>
      <c r="S974" s="174"/>
      <c r="T974" s="174"/>
      <c r="U974" s="174"/>
    </row>
    <row r="975" ht="15.75" customHeight="1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74"/>
      <c r="M975" s="174"/>
      <c r="N975" s="174"/>
      <c r="O975" s="174"/>
      <c r="P975" s="174"/>
      <c r="Q975" s="174"/>
      <c r="R975" s="174"/>
      <c r="S975" s="174"/>
      <c r="T975" s="174"/>
      <c r="U975" s="174"/>
    </row>
    <row r="976" ht="15.75" customHeight="1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74"/>
      <c r="M976" s="174"/>
      <c r="N976" s="174"/>
      <c r="O976" s="174"/>
      <c r="P976" s="174"/>
      <c r="Q976" s="174"/>
      <c r="R976" s="174"/>
      <c r="S976" s="174"/>
      <c r="T976" s="174"/>
      <c r="U976" s="174"/>
    </row>
    <row r="977" ht="15.75" customHeight="1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74"/>
      <c r="M977" s="174"/>
      <c r="N977" s="174"/>
      <c r="O977" s="174"/>
      <c r="P977" s="174"/>
      <c r="Q977" s="174"/>
      <c r="R977" s="174"/>
      <c r="S977" s="174"/>
      <c r="T977" s="174"/>
      <c r="U977" s="174"/>
    </row>
    <row r="978" ht="15.75" customHeight="1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74"/>
      <c r="M978" s="174"/>
      <c r="N978" s="174"/>
      <c r="O978" s="174"/>
      <c r="P978" s="174"/>
      <c r="Q978" s="174"/>
      <c r="R978" s="174"/>
      <c r="S978" s="174"/>
      <c r="T978" s="174"/>
      <c r="U978" s="174"/>
    </row>
    <row r="979" ht="15.75" customHeight="1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74"/>
      <c r="M979" s="174"/>
      <c r="N979" s="174"/>
      <c r="O979" s="174"/>
      <c r="P979" s="174"/>
      <c r="Q979" s="174"/>
      <c r="R979" s="174"/>
      <c r="S979" s="174"/>
      <c r="T979" s="174"/>
      <c r="U979" s="174"/>
    </row>
    <row r="980" ht="15.75" customHeight="1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74"/>
      <c r="M980" s="174"/>
      <c r="N980" s="174"/>
      <c r="O980" s="174"/>
      <c r="P980" s="174"/>
      <c r="Q980" s="174"/>
      <c r="R980" s="174"/>
      <c r="S980" s="174"/>
      <c r="T980" s="174"/>
      <c r="U980" s="174"/>
    </row>
    <row r="981" ht="15.75" customHeight="1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74"/>
      <c r="M981" s="174"/>
      <c r="N981" s="174"/>
      <c r="O981" s="174"/>
      <c r="P981" s="174"/>
      <c r="Q981" s="174"/>
      <c r="R981" s="174"/>
      <c r="S981" s="174"/>
      <c r="T981" s="174"/>
      <c r="U981" s="174"/>
    </row>
    <row r="982" ht="15.75" customHeight="1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74"/>
      <c r="M982" s="174"/>
      <c r="N982" s="174"/>
      <c r="O982" s="174"/>
      <c r="P982" s="174"/>
      <c r="Q982" s="174"/>
      <c r="R982" s="174"/>
      <c r="S982" s="174"/>
      <c r="T982" s="174"/>
      <c r="U982" s="174"/>
    </row>
    <row r="983" ht="15.75" customHeight="1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74"/>
      <c r="M983" s="174"/>
      <c r="N983" s="174"/>
      <c r="O983" s="174"/>
      <c r="P983" s="174"/>
      <c r="Q983" s="174"/>
      <c r="R983" s="174"/>
      <c r="S983" s="174"/>
      <c r="T983" s="174"/>
      <c r="U983" s="174"/>
    </row>
    <row r="984" ht="15.75" customHeight="1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74"/>
      <c r="M984" s="174"/>
      <c r="N984" s="174"/>
      <c r="O984" s="174"/>
      <c r="P984" s="174"/>
      <c r="Q984" s="174"/>
      <c r="R984" s="174"/>
      <c r="S984" s="174"/>
      <c r="T984" s="174"/>
      <c r="U984" s="174"/>
    </row>
    <row r="985" ht="15.75" customHeight="1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74"/>
      <c r="M985" s="174"/>
      <c r="N985" s="174"/>
      <c r="O985" s="174"/>
      <c r="P985" s="174"/>
      <c r="Q985" s="174"/>
      <c r="R985" s="174"/>
      <c r="S985" s="174"/>
      <c r="T985" s="174"/>
      <c r="U985" s="174"/>
    </row>
    <row r="986" ht="15.75" customHeight="1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74"/>
      <c r="M986" s="174"/>
      <c r="N986" s="174"/>
      <c r="O986" s="174"/>
      <c r="P986" s="174"/>
      <c r="Q986" s="174"/>
      <c r="R986" s="174"/>
      <c r="S986" s="174"/>
      <c r="T986" s="174"/>
      <c r="U986" s="174"/>
    </row>
    <row r="987" ht="15.75" customHeight="1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74"/>
      <c r="M987" s="174"/>
      <c r="N987" s="174"/>
      <c r="O987" s="174"/>
      <c r="P987" s="174"/>
      <c r="Q987" s="174"/>
      <c r="R987" s="174"/>
      <c r="S987" s="174"/>
      <c r="T987" s="174"/>
      <c r="U987" s="174"/>
    </row>
    <row r="988" ht="15.75" customHeight="1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74"/>
      <c r="M988" s="174"/>
      <c r="N988" s="174"/>
      <c r="O988" s="174"/>
      <c r="P988" s="174"/>
      <c r="Q988" s="174"/>
      <c r="R988" s="174"/>
      <c r="S988" s="174"/>
      <c r="T988" s="174"/>
      <c r="U988" s="174"/>
    </row>
    <row r="989" ht="15.75" customHeight="1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74"/>
      <c r="M989" s="174"/>
      <c r="N989" s="174"/>
      <c r="O989" s="174"/>
      <c r="P989" s="174"/>
      <c r="Q989" s="174"/>
      <c r="R989" s="174"/>
      <c r="S989" s="174"/>
      <c r="T989" s="174"/>
      <c r="U989" s="174"/>
    </row>
    <row r="990" ht="15.75" customHeight="1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74"/>
      <c r="M990" s="174"/>
      <c r="N990" s="174"/>
      <c r="O990" s="174"/>
      <c r="P990" s="174"/>
      <c r="Q990" s="174"/>
      <c r="R990" s="174"/>
      <c r="S990" s="174"/>
      <c r="T990" s="174"/>
      <c r="U990" s="174"/>
    </row>
    <row r="991" ht="15.75" customHeight="1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74"/>
      <c r="M991" s="174"/>
      <c r="N991" s="174"/>
      <c r="O991" s="174"/>
      <c r="P991" s="174"/>
      <c r="Q991" s="174"/>
      <c r="R991" s="174"/>
      <c r="S991" s="174"/>
      <c r="T991" s="174"/>
      <c r="U991" s="174"/>
    </row>
    <row r="992" ht="15.75" customHeight="1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74"/>
      <c r="M992" s="174"/>
      <c r="N992" s="174"/>
      <c r="O992" s="174"/>
      <c r="P992" s="174"/>
      <c r="Q992" s="174"/>
      <c r="R992" s="174"/>
      <c r="S992" s="174"/>
      <c r="T992" s="174"/>
      <c r="U992" s="174"/>
    </row>
    <row r="993" ht="15.75" customHeight="1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74"/>
      <c r="M993" s="174"/>
      <c r="N993" s="174"/>
      <c r="O993" s="174"/>
      <c r="P993" s="174"/>
      <c r="Q993" s="174"/>
      <c r="R993" s="174"/>
      <c r="S993" s="174"/>
      <c r="T993" s="174"/>
      <c r="U993" s="174"/>
    </row>
    <row r="994" ht="15.75" customHeight="1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74"/>
      <c r="M994" s="174"/>
      <c r="N994" s="174"/>
      <c r="O994" s="174"/>
      <c r="P994" s="174"/>
      <c r="Q994" s="174"/>
      <c r="R994" s="174"/>
      <c r="S994" s="174"/>
      <c r="T994" s="174"/>
      <c r="U994" s="174"/>
    </row>
    <row r="995" ht="15.75" customHeight="1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74"/>
      <c r="M995" s="174"/>
      <c r="N995" s="174"/>
      <c r="O995" s="174"/>
      <c r="P995" s="174"/>
      <c r="Q995" s="174"/>
      <c r="R995" s="174"/>
      <c r="S995" s="174"/>
      <c r="T995" s="174"/>
      <c r="U995" s="174"/>
    </row>
    <row r="996" ht="15.75" customHeight="1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74"/>
      <c r="M996" s="174"/>
      <c r="N996" s="174"/>
      <c r="O996" s="174"/>
      <c r="P996" s="174"/>
      <c r="Q996" s="174"/>
      <c r="R996" s="174"/>
      <c r="S996" s="174"/>
      <c r="T996" s="174"/>
      <c r="U996" s="174"/>
    </row>
    <row r="997" ht="15.75" customHeight="1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74"/>
      <c r="M997" s="174"/>
      <c r="N997" s="174"/>
      <c r="O997" s="174"/>
      <c r="P997" s="174"/>
      <c r="Q997" s="174"/>
      <c r="R997" s="174"/>
      <c r="S997" s="174"/>
      <c r="T997" s="174"/>
      <c r="U997" s="174"/>
    </row>
    <row r="998" ht="15.75" customHeight="1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74"/>
      <c r="M998" s="174"/>
      <c r="N998" s="174"/>
      <c r="O998" s="174"/>
      <c r="P998" s="174"/>
      <c r="Q998" s="174"/>
      <c r="R998" s="174"/>
      <c r="S998" s="174"/>
      <c r="T998" s="174"/>
      <c r="U998" s="174"/>
    </row>
    <row r="999" ht="15.75" customHeight="1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74"/>
      <c r="M999" s="174"/>
      <c r="N999" s="174"/>
      <c r="O999" s="174"/>
      <c r="P999" s="174"/>
      <c r="Q999" s="174"/>
      <c r="R999" s="174"/>
      <c r="S999" s="174"/>
      <c r="T999" s="174"/>
      <c r="U999" s="174"/>
    </row>
    <row r="1000" ht="15.75" customHeight="1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74"/>
      <c r="M1000" s="174"/>
      <c r="N1000" s="174"/>
      <c r="O1000" s="174"/>
      <c r="P1000" s="174"/>
      <c r="Q1000" s="174"/>
      <c r="R1000" s="174"/>
      <c r="S1000" s="174"/>
      <c r="T1000" s="174"/>
      <c r="U1000" s="174"/>
    </row>
    <row r="1001" ht="15.75" customHeight="1">
      <c r="A1001" s="174"/>
      <c r="B1001" s="174"/>
      <c r="C1001" s="174"/>
      <c r="D1001" s="174"/>
      <c r="E1001" s="174"/>
      <c r="F1001" s="174"/>
      <c r="G1001" s="174"/>
      <c r="H1001" s="174"/>
      <c r="I1001" s="174"/>
      <c r="J1001" s="174"/>
      <c r="K1001" s="174"/>
      <c r="L1001" s="174"/>
      <c r="M1001" s="174"/>
      <c r="N1001" s="174"/>
      <c r="O1001" s="174"/>
      <c r="P1001" s="174"/>
      <c r="Q1001" s="174"/>
      <c r="R1001" s="174"/>
      <c r="S1001" s="174"/>
      <c r="T1001" s="174"/>
      <c r="U1001" s="174"/>
    </row>
    <row r="1002" ht="15.75" customHeight="1">
      <c r="A1002" s="174"/>
      <c r="B1002" s="174"/>
      <c r="C1002" s="174"/>
      <c r="D1002" s="174"/>
      <c r="E1002" s="174"/>
      <c r="F1002" s="174"/>
      <c r="G1002" s="174"/>
      <c r="H1002" s="174"/>
      <c r="I1002" s="174"/>
      <c r="J1002" s="174"/>
      <c r="K1002" s="174"/>
      <c r="L1002" s="174"/>
      <c r="M1002" s="174"/>
      <c r="N1002" s="174"/>
      <c r="O1002" s="174"/>
      <c r="P1002" s="174"/>
      <c r="Q1002" s="174"/>
      <c r="R1002" s="174"/>
      <c r="S1002" s="174"/>
      <c r="T1002" s="174"/>
      <c r="U1002" s="174"/>
    </row>
    <row r="1003" ht="15.75" customHeight="1">
      <c r="A1003" s="174"/>
      <c r="B1003" s="174"/>
      <c r="C1003" s="174"/>
      <c r="D1003" s="174"/>
      <c r="E1003" s="174"/>
      <c r="F1003" s="174"/>
      <c r="G1003" s="174"/>
      <c r="H1003" s="174"/>
      <c r="I1003" s="174"/>
      <c r="J1003" s="174"/>
      <c r="K1003" s="174"/>
      <c r="L1003" s="174"/>
      <c r="M1003" s="174"/>
      <c r="N1003" s="174"/>
      <c r="O1003" s="174"/>
      <c r="P1003" s="174"/>
      <c r="Q1003" s="174"/>
      <c r="R1003" s="174"/>
      <c r="S1003" s="174"/>
      <c r="T1003" s="174"/>
      <c r="U1003" s="174"/>
    </row>
    <row r="1004" ht="15.75" customHeight="1">
      <c r="A1004" s="174"/>
      <c r="B1004" s="174"/>
      <c r="C1004" s="174"/>
      <c r="D1004" s="174"/>
      <c r="E1004" s="174"/>
      <c r="F1004" s="174"/>
      <c r="G1004" s="174"/>
      <c r="H1004" s="174"/>
      <c r="I1004" s="174"/>
      <c r="J1004" s="174"/>
      <c r="K1004" s="174"/>
      <c r="L1004" s="174"/>
      <c r="M1004" s="174"/>
      <c r="N1004" s="174"/>
      <c r="O1004" s="174"/>
      <c r="P1004" s="174"/>
      <c r="Q1004" s="174"/>
      <c r="R1004" s="174"/>
      <c r="S1004" s="174"/>
      <c r="T1004" s="174"/>
      <c r="U1004" s="174"/>
    </row>
    <row r="1005" ht="15.75" customHeight="1">
      <c r="A1005" s="174"/>
      <c r="B1005" s="174"/>
      <c r="C1005" s="174"/>
      <c r="D1005" s="174"/>
      <c r="E1005" s="174"/>
      <c r="F1005" s="174"/>
      <c r="G1005" s="174"/>
      <c r="H1005" s="174"/>
      <c r="I1005" s="174"/>
      <c r="J1005" s="174"/>
      <c r="K1005" s="174"/>
      <c r="L1005" s="174"/>
      <c r="M1005" s="174"/>
      <c r="N1005" s="174"/>
      <c r="O1005" s="174"/>
      <c r="P1005" s="174"/>
      <c r="Q1005" s="174"/>
      <c r="R1005" s="174"/>
      <c r="S1005" s="174"/>
      <c r="T1005" s="174"/>
      <c r="U1005" s="174"/>
    </row>
    <row r="1006" ht="15.75" customHeight="1">
      <c r="A1006" s="174"/>
      <c r="B1006" s="174"/>
      <c r="C1006" s="174"/>
      <c r="D1006" s="174"/>
      <c r="E1006" s="174"/>
      <c r="F1006" s="174"/>
      <c r="G1006" s="174"/>
      <c r="H1006" s="174"/>
      <c r="I1006" s="174"/>
      <c r="J1006" s="174"/>
      <c r="K1006" s="174"/>
      <c r="L1006" s="174"/>
      <c r="M1006" s="174"/>
      <c r="N1006" s="174"/>
      <c r="O1006" s="174"/>
      <c r="P1006" s="174"/>
      <c r="Q1006" s="174"/>
      <c r="R1006" s="174"/>
      <c r="S1006" s="174"/>
      <c r="T1006" s="174"/>
      <c r="U1006" s="174"/>
    </row>
    <row r="1007" ht="15.75" customHeight="1">
      <c r="A1007" s="174"/>
      <c r="B1007" s="174"/>
      <c r="C1007" s="174"/>
      <c r="D1007" s="174"/>
      <c r="E1007" s="174"/>
      <c r="F1007" s="174"/>
      <c r="G1007" s="174"/>
      <c r="H1007" s="174"/>
      <c r="I1007" s="174"/>
      <c r="J1007" s="174"/>
      <c r="K1007" s="174"/>
      <c r="L1007" s="174"/>
      <c r="M1007" s="174"/>
      <c r="N1007" s="174"/>
      <c r="O1007" s="174"/>
      <c r="P1007" s="174"/>
      <c r="Q1007" s="174"/>
      <c r="R1007" s="174"/>
      <c r="S1007" s="174"/>
      <c r="T1007" s="174"/>
      <c r="U1007" s="174"/>
    </row>
    <row r="1008" ht="15.75" customHeight="1">
      <c r="A1008" s="174"/>
      <c r="B1008" s="174"/>
      <c r="C1008" s="174"/>
      <c r="D1008" s="174"/>
      <c r="E1008" s="174"/>
      <c r="F1008" s="174"/>
      <c r="G1008" s="174"/>
      <c r="H1008" s="174"/>
      <c r="I1008" s="174"/>
      <c r="J1008" s="174"/>
      <c r="K1008" s="174"/>
      <c r="L1008" s="174"/>
      <c r="M1008" s="174"/>
      <c r="N1008" s="174"/>
      <c r="O1008" s="174"/>
      <c r="P1008" s="174"/>
      <c r="Q1008" s="174"/>
      <c r="R1008" s="174"/>
      <c r="S1008" s="174"/>
      <c r="T1008" s="174"/>
      <c r="U1008" s="174"/>
    </row>
    <row r="1009" ht="15.75" customHeight="1">
      <c r="A1009" s="174"/>
      <c r="B1009" s="174"/>
      <c r="C1009" s="174"/>
      <c r="D1009" s="174"/>
      <c r="E1009" s="174"/>
      <c r="F1009" s="174"/>
      <c r="G1009" s="174"/>
      <c r="H1009" s="174"/>
      <c r="I1009" s="174"/>
      <c r="J1009" s="174"/>
      <c r="K1009" s="174"/>
      <c r="L1009" s="174"/>
      <c r="M1009" s="174"/>
      <c r="N1009" s="174"/>
      <c r="O1009" s="174"/>
      <c r="P1009" s="174"/>
      <c r="Q1009" s="174"/>
      <c r="R1009" s="174"/>
      <c r="S1009" s="174"/>
      <c r="T1009" s="174"/>
      <c r="U1009" s="174"/>
    </row>
    <row r="1010" ht="15.75" customHeight="1">
      <c r="A1010" s="174"/>
      <c r="B1010" s="174"/>
      <c r="C1010" s="174"/>
      <c r="D1010" s="174"/>
      <c r="E1010" s="174"/>
      <c r="F1010" s="174"/>
      <c r="G1010" s="174"/>
      <c r="H1010" s="174"/>
      <c r="I1010" s="174"/>
      <c r="J1010" s="174"/>
      <c r="K1010" s="174"/>
      <c r="L1010" s="174"/>
      <c r="M1010" s="174"/>
      <c r="N1010" s="174"/>
      <c r="O1010" s="174"/>
      <c r="P1010" s="174"/>
      <c r="Q1010" s="174"/>
      <c r="R1010" s="174"/>
      <c r="S1010" s="174"/>
      <c r="T1010" s="174"/>
      <c r="U1010" s="174"/>
    </row>
    <row r="1011" ht="15.75" customHeight="1">
      <c r="A1011" s="174"/>
      <c r="B1011" s="174"/>
      <c r="C1011" s="174"/>
      <c r="D1011" s="174"/>
      <c r="E1011" s="174"/>
      <c r="F1011" s="174"/>
      <c r="G1011" s="174"/>
      <c r="H1011" s="174"/>
      <c r="I1011" s="174"/>
      <c r="J1011" s="174"/>
      <c r="K1011" s="174"/>
      <c r="L1011" s="174"/>
      <c r="M1011" s="174"/>
      <c r="N1011" s="174"/>
      <c r="O1011" s="174"/>
      <c r="P1011" s="174"/>
      <c r="Q1011" s="174"/>
      <c r="R1011" s="174"/>
      <c r="S1011" s="174"/>
      <c r="T1011" s="174"/>
      <c r="U1011" s="174"/>
    </row>
    <row r="1012" ht="15.75" customHeight="1">
      <c r="A1012" s="174"/>
      <c r="B1012" s="174"/>
      <c r="C1012" s="174"/>
      <c r="D1012" s="174"/>
      <c r="E1012" s="174"/>
      <c r="F1012" s="174"/>
      <c r="G1012" s="174"/>
      <c r="H1012" s="174"/>
      <c r="I1012" s="174"/>
      <c r="J1012" s="174"/>
      <c r="K1012" s="174"/>
      <c r="L1012" s="174"/>
      <c r="M1012" s="174"/>
      <c r="N1012" s="174"/>
      <c r="O1012" s="174"/>
      <c r="P1012" s="174"/>
      <c r="Q1012" s="174"/>
      <c r="R1012" s="174"/>
      <c r="S1012" s="174"/>
      <c r="T1012" s="174"/>
      <c r="U1012" s="174"/>
    </row>
    <row r="1013" ht="15.75" customHeight="1">
      <c r="A1013" s="174"/>
      <c r="B1013" s="174"/>
      <c r="C1013" s="174"/>
      <c r="D1013" s="174"/>
      <c r="E1013" s="174"/>
      <c r="F1013" s="174"/>
      <c r="G1013" s="174"/>
      <c r="H1013" s="174"/>
      <c r="I1013" s="174"/>
      <c r="J1013" s="174"/>
      <c r="K1013" s="174"/>
      <c r="L1013" s="174"/>
      <c r="M1013" s="174"/>
      <c r="N1013" s="174"/>
      <c r="O1013" s="174"/>
      <c r="P1013" s="174"/>
      <c r="Q1013" s="174"/>
      <c r="R1013" s="174"/>
      <c r="S1013" s="174"/>
      <c r="T1013" s="174"/>
      <c r="U1013" s="174"/>
    </row>
    <row r="1014" ht="15.75" customHeight="1">
      <c r="A1014" s="174"/>
      <c r="B1014" s="174"/>
      <c r="C1014" s="174"/>
      <c r="D1014" s="174"/>
      <c r="E1014" s="174"/>
      <c r="F1014" s="174"/>
      <c r="G1014" s="174"/>
      <c r="H1014" s="174"/>
      <c r="I1014" s="174"/>
      <c r="J1014" s="174"/>
      <c r="K1014" s="174"/>
      <c r="L1014" s="174"/>
      <c r="M1014" s="174"/>
      <c r="N1014" s="174"/>
      <c r="O1014" s="174"/>
      <c r="P1014" s="174"/>
      <c r="Q1014" s="174"/>
      <c r="R1014" s="174"/>
      <c r="S1014" s="174"/>
      <c r="T1014" s="174"/>
      <c r="U1014" s="174"/>
    </row>
    <row r="1015" ht="15.75" customHeight="1">
      <c r="A1015" s="174"/>
      <c r="B1015" s="174"/>
      <c r="C1015" s="174"/>
      <c r="D1015" s="174"/>
      <c r="E1015" s="174"/>
      <c r="F1015" s="174"/>
      <c r="G1015" s="174"/>
      <c r="H1015" s="174"/>
      <c r="I1015" s="174"/>
      <c r="J1015" s="174"/>
      <c r="K1015" s="174"/>
      <c r="L1015" s="174"/>
      <c r="M1015" s="174"/>
      <c r="N1015" s="174"/>
      <c r="O1015" s="174"/>
      <c r="P1015" s="174"/>
      <c r="Q1015" s="174"/>
      <c r="R1015" s="174"/>
      <c r="S1015" s="174"/>
      <c r="T1015" s="174"/>
      <c r="U1015" s="174"/>
    </row>
    <row r="1016" ht="15.75" customHeight="1">
      <c r="A1016" s="174"/>
      <c r="B1016" s="174"/>
      <c r="C1016" s="174"/>
      <c r="D1016" s="174"/>
      <c r="E1016" s="174"/>
      <c r="F1016" s="174"/>
      <c r="G1016" s="174"/>
      <c r="H1016" s="174"/>
      <c r="I1016" s="174"/>
      <c r="J1016" s="174"/>
      <c r="K1016" s="174"/>
      <c r="L1016" s="174"/>
      <c r="M1016" s="174"/>
      <c r="N1016" s="174"/>
      <c r="O1016" s="174"/>
      <c r="P1016" s="174"/>
      <c r="Q1016" s="174"/>
      <c r="R1016" s="174"/>
      <c r="S1016" s="174"/>
      <c r="T1016" s="174"/>
      <c r="U1016" s="174"/>
    </row>
    <row r="1017" ht="15.75" customHeight="1">
      <c r="A1017" s="174"/>
      <c r="B1017" s="174"/>
      <c r="C1017" s="174"/>
      <c r="D1017" s="174"/>
      <c r="E1017" s="174"/>
      <c r="F1017" s="174"/>
      <c r="G1017" s="174"/>
      <c r="H1017" s="174"/>
      <c r="I1017" s="174"/>
      <c r="J1017" s="174"/>
      <c r="K1017" s="174"/>
      <c r="L1017" s="174"/>
      <c r="M1017" s="174"/>
      <c r="N1017" s="174"/>
      <c r="O1017" s="174"/>
      <c r="P1017" s="174"/>
      <c r="Q1017" s="174"/>
      <c r="R1017" s="174"/>
      <c r="S1017" s="174"/>
      <c r="T1017" s="174"/>
      <c r="U1017" s="174"/>
    </row>
    <row r="1018" ht="15.75" customHeight="1">
      <c r="A1018" s="174"/>
      <c r="B1018" s="174"/>
      <c r="C1018" s="174"/>
      <c r="D1018" s="174"/>
      <c r="E1018" s="174"/>
      <c r="F1018" s="174"/>
      <c r="G1018" s="174"/>
      <c r="H1018" s="174"/>
      <c r="I1018" s="174"/>
      <c r="J1018" s="174"/>
      <c r="K1018" s="174"/>
      <c r="L1018" s="174"/>
      <c r="M1018" s="174"/>
      <c r="N1018" s="174"/>
      <c r="O1018" s="174"/>
      <c r="P1018" s="174"/>
      <c r="Q1018" s="174"/>
      <c r="R1018" s="174"/>
      <c r="S1018" s="174"/>
      <c r="T1018" s="174"/>
      <c r="U1018" s="174"/>
    </row>
    <row r="1019" ht="15.75" customHeight="1">
      <c r="A1019" s="174"/>
      <c r="B1019" s="174"/>
      <c r="C1019" s="174"/>
      <c r="D1019" s="174"/>
      <c r="E1019" s="174"/>
      <c r="F1019" s="174"/>
      <c r="G1019" s="174"/>
      <c r="H1019" s="174"/>
      <c r="I1019" s="174"/>
      <c r="J1019" s="174"/>
      <c r="K1019" s="174"/>
      <c r="L1019" s="174"/>
      <c r="M1019" s="174"/>
      <c r="N1019" s="174"/>
      <c r="O1019" s="174"/>
      <c r="P1019" s="174"/>
      <c r="Q1019" s="174"/>
      <c r="R1019" s="174"/>
      <c r="S1019" s="174"/>
      <c r="T1019" s="174"/>
      <c r="U1019" s="174"/>
    </row>
    <row r="1020" ht="15.75" customHeight="1">
      <c r="A1020" s="174"/>
      <c r="B1020" s="174"/>
      <c r="C1020" s="174"/>
      <c r="D1020" s="174"/>
      <c r="E1020" s="174"/>
      <c r="F1020" s="174"/>
      <c r="G1020" s="174"/>
      <c r="H1020" s="174"/>
      <c r="I1020" s="174"/>
      <c r="J1020" s="174"/>
      <c r="K1020" s="174"/>
      <c r="L1020" s="174"/>
      <c r="M1020" s="174"/>
      <c r="N1020" s="174"/>
      <c r="O1020" s="174"/>
      <c r="P1020" s="174"/>
      <c r="Q1020" s="174"/>
      <c r="R1020" s="174"/>
      <c r="S1020" s="174"/>
      <c r="T1020" s="174"/>
      <c r="U1020" s="174"/>
    </row>
    <row r="1021" ht="15.75" customHeight="1">
      <c r="A1021" s="174"/>
      <c r="B1021" s="174"/>
      <c r="C1021" s="174"/>
      <c r="D1021" s="174"/>
      <c r="E1021" s="174"/>
      <c r="F1021" s="174"/>
      <c r="G1021" s="174"/>
      <c r="H1021" s="174"/>
      <c r="I1021" s="174"/>
      <c r="J1021" s="174"/>
      <c r="K1021" s="174"/>
      <c r="L1021" s="174"/>
      <c r="M1021" s="174"/>
      <c r="N1021" s="174"/>
      <c r="O1021" s="174"/>
      <c r="P1021" s="174"/>
      <c r="Q1021" s="174"/>
      <c r="R1021" s="174"/>
      <c r="S1021" s="174"/>
      <c r="T1021" s="174"/>
      <c r="U1021" s="174"/>
    </row>
    <row r="1022" ht="15.75" customHeight="1">
      <c r="A1022" s="174"/>
      <c r="B1022" s="174"/>
      <c r="C1022" s="174"/>
      <c r="D1022" s="174"/>
      <c r="E1022" s="174"/>
      <c r="F1022" s="174"/>
      <c r="G1022" s="174"/>
      <c r="H1022" s="174"/>
      <c r="I1022" s="174"/>
      <c r="J1022" s="174"/>
      <c r="K1022" s="174"/>
      <c r="L1022" s="174"/>
      <c r="M1022" s="174"/>
      <c r="N1022" s="174"/>
      <c r="O1022" s="174"/>
      <c r="P1022" s="174"/>
      <c r="Q1022" s="174"/>
      <c r="R1022" s="174"/>
      <c r="S1022" s="174"/>
      <c r="T1022" s="174"/>
      <c r="U1022" s="174"/>
    </row>
    <row r="1023" ht="15.75" customHeight="1">
      <c r="A1023" s="174"/>
      <c r="B1023" s="174"/>
      <c r="C1023" s="174"/>
      <c r="D1023" s="174"/>
      <c r="E1023" s="174"/>
      <c r="F1023" s="174"/>
      <c r="G1023" s="174"/>
      <c r="H1023" s="174"/>
      <c r="I1023" s="174"/>
      <c r="J1023" s="174"/>
      <c r="K1023" s="174"/>
      <c r="L1023" s="174"/>
      <c r="M1023" s="174"/>
      <c r="N1023" s="174"/>
      <c r="O1023" s="174"/>
      <c r="P1023" s="174"/>
      <c r="Q1023" s="174"/>
      <c r="R1023" s="174"/>
      <c r="S1023" s="174"/>
      <c r="T1023" s="174"/>
      <c r="U1023" s="174"/>
    </row>
    <row r="1024" ht="15.75" customHeight="1">
      <c r="A1024" s="174"/>
      <c r="B1024" s="174"/>
      <c r="C1024" s="174"/>
      <c r="D1024" s="174"/>
      <c r="E1024" s="174"/>
      <c r="F1024" s="174"/>
      <c r="G1024" s="174"/>
      <c r="H1024" s="174"/>
      <c r="I1024" s="174"/>
      <c r="J1024" s="174"/>
      <c r="K1024" s="174"/>
      <c r="L1024" s="174"/>
      <c r="M1024" s="174"/>
      <c r="N1024" s="174"/>
      <c r="O1024" s="174"/>
      <c r="P1024" s="174"/>
      <c r="Q1024" s="174"/>
      <c r="R1024" s="174"/>
      <c r="S1024" s="174"/>
      <c r="T1024" s="174"/>
      <c r="U1024" s="174"/>
    </row>
    <row r="1025" ht="15.75" customHeight="1">
      <c r="A1025" s="174"/>
      <c r="B1025" s="174"/>
      <c r="C1025" s="174"/>
      <c r="D1025" s="174"/>
      <c r="E1025" s="174"/>
      <c r="F1025" s="174"/>
      <c r="G1025" s="174"/>
      <c r="H1025" s="174"/>
      <c r="I1025" s="174"/>
      <c r="J1025" s="174"/>
      <c r="K1025" s="174"/>
      <c r="L1025" s="174"/>
      <c r="M1025" s="174"/>
      <c r="N1025" s="174"/>
      <c r="O1025" s="174"/>
      <c r="P1025" s="174"/>
      <c r="Q1025" s="174"/>
      <c r="R1025" s="174"/>
      <c r="S1025" s="174"/>
      <c r="T1025" s="174"/>
      <c r="U1025" s="174"/>
    </row>
    <row r="1026" ht="15.75" customHeight="1">
      <c r="A1026" s="174"/>
      <c r="B1026" s="174"/>
      <c r="C1026" s="174"/>
      <c r="D1026" s="174"/>
      <c r="E1026" s="174"/>
      <c r="F1026" s="174"/>
      <c r="G1026" s="174"/>
      <c r="H1026" s="174"/>
      <c r="I1026" s="174"/>
      <c r="J1026" s="174"/>
      <c r="K1026" s="174"/>
      <c r="L1026" s="174"/>
      <c r="M1026" s="174"/>
      <c r="N1026" s="174"/>
      <c r="O1026" s="174"/>
      <c r="P1026" s="174"/>
      <c r="Q1026" s="174"/>
      <c r="R1026" s="174"/>
      <c r="S1026" s="174"/>
      <c r="T1026" s="174"/>
      <c r="U1026" s="174"/>
    </row>
    <row r="1027" ht="15.75" customHeight="1">
      <c r="A1027" s="174"/>
      <c r="B1027" s="174"/>
      <c r="C1027" s="174"/>
      <c r="D1027" s="174"/>
      <c r="E1027" s="174"/>
      <c r="F1027" s="174"/>
      <c r="G1027" s="174"/>
      <c r="H1027" s="174"/>
      <c r="I1027" s="174"/>
      <c r="J1027" s="174"/>
      <c r="K1027" s="174"/>
      <c r="L1027" s="174"/>
      <c r="M1027" s="174"/>
      <c r="N1027" s="174"/>
      <c r="O1027" s="174"/>
      <c r="P1027" s="174"/>
      <c r="Q1027" s="174"/>
      <c r="R1027" s="174"/>
      <c r="S1027" s="174"/>
      <c r="T1027" s="174"/>
      <c r="U1027" s="174"/>
    </row>
    <row r="1028" ht="15.75" customHeight="1">
      <c r="A1028" s="174"/>
      <c r="B1028" s="174"/>
      <c r="C1028" s="174"/>
      <c r="D1028" s="174"/>
      <c r="E1028" s="174"/>
      <c r="F1028" s="174"/>
      <c r="G1028" s="174"/>
      <c r="H1028" s="174"/>
      <c r="I1028" s="174"/>
      <c r="J1028" s="174"/>
      <c r="K1028" s="174"/>
      <c r="L1028" s="174"/>
      <c r="M1028" s="174"/>
      <c r="N1028" s="174"/>
      <c r="O1028" s="174"/>
      <c r="P1028" s="174"/>
      <c r="Q1028" s="174"/>
      <c r="R1028" s="174"/>
      <c r="S1028" s="174"/>
      <c r="T1028" s="174"/>
      <c r="U1028" s="174"/>
    </row>
    <row r="1029" ht="15.75" customHeight="1">
      <c r="A1029" s="174"/>
      <c r="B1029" s="174"/>
      <c r="C1029" s="174"/>
      <c r="D1029" s="174"/>
      <c r="E1029" s="174"/>
      <c r="F1029" s="174"/>
      <c r="G1029" s="174"/>
      <c r="H1029" s="174"/>
      <c r="I1029" s="174"/>
      <c r="J1029" s="174"/>
      <c r="K1029" s="174"/>
      <c r="L1029" s="174"/>
      <c r="M1029" s="174"/>
      <c r="N1029" s="174"/>
      <c r="O1029" s="174"/>
      <c r="P1029" s="174"/>
      <c r="Q1029" s="174"/>
      <c r="R1029" s="174"/>
      <c r="S1029" s="174"/>
      <c r="T1029" s="174"/>
      <c r="U1029" s="174"/>
    </row>
    <row r="1030" ht="15.75" customHeight="1">
      <c r="A1030" s="174"/>
      <c r="B1030" s="174"/>
      <c r="C1030" s="174"/>
      <c r="D1030" s="174"/>
      <c r="E1030" s="174"/>
      <c r="F1030" s="174"/>
      <c r="G1030" s="174"/>
      <c r="H1030" s="174"/>
      <c r="I1030" s="174"/>
      <c r="J1030" s="174"/>
      <c r="K1030" s="174"/>
      <c r="L1030" s="174"/>
      <c r="M1030" s="174"/>
      <c r="N1030" s="174"/>
      <c r="O1030" s="174"/>
      <c r="P1030" s="174"/>
      <c r="Q1030" s="174"/>
      <c r="R1030" s="174"/>
      <c r="S1030" s="174"/>
      <c r="T1030" s="174"/>
      <c r="U1030" s="174"/>
    </row>
    <row r="1031" ht="15.75" customHeight="1">
      <c r="A1031" s="174"/>
      <c r="B1031" s="174"/>
      <c r="C1031" s="174"/>
      <c r="D1031" s="174"/>
      <c r="E1031" s="174"/>
      <c r="F1031" s="174"/>
      <c r="G1031" s="174"/>
      <c r="H1031" s="174"/>
      <c r="I1031" s="174"/>
      <c r="J1031" s="174"/>
      <c r="K1031" s="174"/>
      <c r="L1031" s="174"/>
      <c r="M1031" s="174"/>
      <c r="N1031" s="174"/>
      <c r="O1031" s="174"/>
      <c r="P1031" s="174"/>
      <c r="Q1031" s="174"/>
      <c r="R1031" s="174"/>
      <c r="S1031" s="174"/>
      <c r="T1031" s="174"/>
      <c r="U1031" s="174"/>
    </row>
    <row r="1032" ht="15.75" customHeight="1">
      <c r="A1032" s="174"/>
      <c r="B1032" s="174"/>
      <c r="C1032" s="174"/>
      <c r="D1032" s="174"/>
      <c r="E1032" s="174"/>
      <c r="F1032" s="174"/>
      <c r="G1032" s="174"/>
      <c r="H1032" s="174"/>
      <c r="I1032" s="174"/>
      <c r="J1032" s="174"/>
      <c r="K1032" s="174"/>
      <c r="L1032" s="174"/>
      <c r="M1032" s="174"/>
      <c r="N1032" s="174"/>
      <c r="O1032" s="174"/>
      <c r="P1032" s="174"/>
      <c r="Q1032" s="174"/>
      <c r="R1032" s="174"/>
      <c r="S1032" s="174"/>
      <c r="T1032" s="174"/>
      <c r="U1032" s="174"/>
    </row>
    <row r="1033" ht="15.75" customHeight="1">
      <c r="A1033" s="174"/>
      <c r="B1033" s="174"/>
      <c r="C1033" s="174"/>
      <c r="D1033" s="174"/>
      <c r="E1033" s="174"/>
      <c r="F1033" s="174"/>
      <c r="G1033" s="174"/>
      <c r="H1033" s="174"/>
      <c r="I1033" s="174"/>
      <c r="J1033" s="174"/>
      <c r="K1033" s="174"/>
      <c r="L1033" s="174"/>
      <c r="M1033" s="174"/>
      <c r="N1033" s="174"/>
      <c r="O1033" s="174"/>
      <c r="P1033" s="174"/>
      <c r="Q1033" s="174"/>
      <c r="R1033" s="174"/>
      <c r="S1033" s="174"/>
      <c r="T1033" s="174"/>
      <c r="U1033" s="174"/>
    </row>
    <row r="1034" ht="15.75" customHeight="1">
      <c r="A1034" s="174"/>
      <c r="B1034" s="174"/>
      <c r="C1034" s="174"/>
      <c r="D1034" s="174"/>
      <c r="E1034" s="174"/>
      <c r="F1034" s="174"/>
      <c r="G1034" s="174"/>
      <c r="H1034" s="174"/>
      <c r="I1034" s="174"/>
      <c r="J1034" s="174"/>
      <c r="K1034" s="174"/>
      <c r="L1034" s="174"/>
      <c r="M1034" s="174"/>
      <c r="N1034" s="174"/>
      <c r="O1034" s="174"/>
      <c r="P1034" s="174"/>
      <c r="Q1034" s="174"/>
      <c r="R1034" s="174"/>
      <c r="S1034" s="174"/>
      <c r="T1034" s="174"/>
      <c r="U1034" s="174"/>
    </row>
    <row r="1035" ht="15.75" customHeight="1">
      <c r="A1035" s="174"/>
      <c r="B1035" s="174"/>
      <c r="C1035" s="174"/>
      <c r="D1035" s="174"/>
      <c r="E1035" s="174"/>
      <c r="F1035" s="174"/>
      <c r="G1035" s="174"/>
      <c r="H1035" s="174"/>
      <c r="I1035" s="174"/>
      <c r="J1035" s="174"/>
      <c r="K1035" s="174"/>
      <c r="L1035" s="174"/>
      <c r="M1035" s="174"/>
      <c r="N1035" s="174"/>
      <c r="O1035" s="174"/>
      <c r="P1035" s="174"/>
      <c r="Q1035" s="174"/>
      <c r="R1035" s="174"/>
      <c r="S1035" s="174"/>
      <c r="T1035" s="174"/>
      <c r="U1035" s="174"/>
    </row>
    <row r="1036" ht="15.75" customHeight="1">
      <c r="A1036" s="174"/>
      <c r="B1036" s="174"/>
      <c r="C1036" s="174"/>
      <c r="D1036" s="174"/>
      <c r="E1036" s="174"/>
      <c r="F1036" s="174"/>
      <c r="G1036" s="174"/>
      <c r="H1036" s="174"/>
      <c r="I1036" s="174"/>
      <c r="J1036" s="174"/>
      <c r="K1036" s="174"/>
      <c r="L1036" s="174"/>
      <c r="M1036" s="174"/>
      <c r="N1036" s="174"/>
      <c r="O1036" s="174"/>
      <c r="P1036" s="174"/>
      <c r="Q1036" s="174"/>
      <c r="R1036" s="174"/>
      <c r="S1036" s="174"/>
      <c r="T1036" s="174"/>
      <c r="U1036" s="174"/>
    </row>
    <row r="1037" ht="15.75" customHeight="1">
      <c r="A1037" s="174"/>
      <c r="B1037" s="174"/>
      <c r="C1037" s="174"/>
      <c r="D1037" s="174"/>
      <c r="E1037" s="174"/>
      <c r="F1037" s="174"/>
      <c r="G1037" s="174"/>
      <c r="H1037" s="174"/>
      <c r="I1037" s="174"/>
      <c r="J1037" s="174"/>
      <c r="K1037" s="174"/>
      <c r="L1037" s="174"/>
      <c r="M1037" s="174"/>
      <c r="N1037" s="174"/>
      <c r="O1037" s="174"/>
      <c r="P1037" s="174"/>
      <c r="Q1037" s="174"/>
      <c r="R1037" s="174"/>
      <c r="S1037" s="174"/>
      <c r="T1037" s="174"/>
      <c r="U1037" s="174"/>
    </row>
    <row r="1038" ht="15.75" customHeight="1">
      <c r="A1038" s="174"/>
      <c r="B1038" s="174"/>
      <c r="C1038" s="174"/>
      <c r="D1038" s="174"/>
      <c r="E1038" s="174"/>
      <c r="F1038" s="174"/>
      <c r="G1038" s="174"/>
      <c r="H1038" s="174"/>
      <c r="I1038" s="174"/>
      <c r="J1038" s="174"/>
      <c r="K1038" s="174"/>
      <c r="L1038" s="174"/>
      <c r="M1038" s="174"/>
      <c r="N1038" s="174"/>
      <c r="O1038" s="174"/>
      <c r="P1038" s="174"/>
      <c r="Q1038" s="174"/>
      <c r="R1038" s="174"/>
      <c r="S1038" s="174"/>
      <c r="T1038" s="174"/>
      <c r="U1038" s="174"/>
    </row>
    <row r="1039" ht="15.75" customHeight="1">
      <c r="A1039" s="174"/>
      <c r="B1039" s="174"/>
      <c r="C1039" s="174"/>
      <c r="D1039" s="174"/>
      <c r="E1039" s="174"/>
      <c r="F1039" s="174"/>
      <c r="G1039" s="174"/>
      <c r="H1039" s="174"/>
      <c r="I1039" s="174"/>
      <c r="J1039" s="174"/>
      <c r="K1039" s="174"/>
      <c r="L1039" s="174"/>
      <c r="M1039" s="174"/>
      <c r="N1039" s="174"/>
      <c r="O1039" s="174"/>
      <c r="P1039" s="174"/>
      <c r="Q1039" s="174"/>
      <c r="R1039" s="174"/>
      <c r="S1039" s="174"/>
      <c r="T1039" s="174"/>
      <c r="U1039" s="174"/>
    </row>
    <row r="1040" ht="15.75" customHeight="1">
      <c r="A1040" s="174"/>
      <c r="B1040" s="174"/>
      <c r="C1040" s="174"/>
      <c r="D1040" s="174"/>
      <c r="E1040" s="174"/>
      <c r="F1040" s="174"/>
      <c r="G1040" s="174"/>
      <c r="H1040" s="174"/>
      <c r="I1040" s="174"/>
      <c r="J1040" s="174"/>
      <c r="K1040" s="174"/>
      <c r="L1040" s="174"/>
      <c r="M1040" s="174"/>
      <c r="N1040" s="174"/>
      <c r="O1040" s="174"/>
      <c r="P1040" s="174"/>
      <c r="Q1040" s="174"/>
      <c r="R1040" s="174"/>
      <c r="S1040" s="174"/>
      <c r="T1040" s="174"/>
      <c r="U1040" s="174"/>
    </row>
    <row r="1041" ht="15.75" customHeight="1">
      <c r="A1041" s="174"/>
      <c r="B1041" s="174"/>
      <c r="C1041" s="174"/>
      <c r="D1041" s="174"/>
      <c r="E1041" s="174"/>
      <c r="F1041" s="174"/>
      <c r="G1041" s="174"/>
      <c r="H1041" s="174"/>
      <c r="I1041" s="174"/>
      <c r="J1041" s="174"/>
      <c r="K1041" s="174"/>
      <c r="L1041" s="174"/>
      <c r="M1041" s="174"/>
      <c r="N1041" s="174"/>
      <c r="O1041" s="174"/>
      <c r="P1041" s="174"/>
      <c r="Q1041" s="174"/>
      <c r="R1041" s="174"/>
      <c r="S1041" s="174"/>
      <c r="T1041" s="174"/>
      <c r="U1041" s="174"/>
    </row>
    <row r="1042" ht="15.75" customHeight="1">
      <c r="A1042" s="174"/>
      <c r="B1042" s="174"/>
      <c r="C1042" s="174"/>
      <c r="D1042" s="174"/>
      <c r="E1042" s="174"/>
      <c r="F1042" s="174"/>
      <c r="G1042" s="174"/>
      <c r="H1042" s="174"/>
      <c r="I1042" s="174"/>
      <c r="J1042" s="174"/>
      <c r="K1042" s="174"/>
      <c r="L1042" s="174"/>
      <c r="M1042" s="174"/>
      <c r="N1042" s="174"/>
      <c r="O1042" s="174"/>
      <c r="P1042" s="174"/>
      <c r="Q1042" s="174"/>
      <c r="R1042" s="174"/>
      <c r="S1042" s="174"/>
      <c r="T1042" s="174"/>
      <c r="U1042" s="174"/>
    </row>
    <row r="1043" ht="15.75" customHeight="1">
      <c r="A1043" s="174"/>
      <c r="B1043" s="174"/>
      <c r="C1043" s="174"/>
      <c r="D1043" s="174"/>
      <c r="E1043" s="174"/>
      <c r="F1043" s="174"/>
      <c r="G1043" s="174"/>
      <c r="H1043" s="174"/>
      <c r="I1043" s="174"/>
      <c r="J1043" s="174"/>
      <c r="K1043" s="174"/>
      <c r="L1043" s="174"/>
      <c r="M1043" s="174"/>
      <c r="N1043" s="174"/>
      <c r="O1043" s="174"/>
      <c r="P1043" s="174"/>
      <c r="Q1043" s="174"/>
      <c r="R1043" s="174"/>
      <c r="S1043" s="174"/>
      <c r="T1043" s="174"/>
      <c r="U1043" s="174"/>
    </row>
    <row r="1044" ht="15.75" customHeight="1">
      <c r="A1044" s="174"/>
      <c r="B1044" s="174"/>
      <c r="C1044" s="174"/>
      <c r="D1044" s="174"/>
      <c r="E1044" s="174"/>
      <c r="F1044" s="174"/>
      <c r="G1044" s="174"/>
      <c r="H1044" s="174"/>
      <c r="I1044" s="174"/>
      <c r="J1044" s="174"/>
      <c r="K1044" s="174"/>
      <c r="L1044" s="174"/>
      <c r="M1044" s="174"/>
      <c r="N1044" s="174"/>
      <c r="O1044" s="174"/>
      <c r="P1044" s="174"/>
      <c r="Q1044" s="174"/>
      <c r="R1044" s="174"/>
      <c r="S1044" s="174"/>
      <c r="T1044" s="174"/>
      <c r="U1044" s="174"/>
    </row>
    <row r="1045" ht="15.75" customHeight="1">
      <c r="A1045" s="174"/>
      <c r="B1045" s="174"/>
      <c r="C1045" s="174"/>
      <c r="D1045" s="174"/>
      <c r="E1045" s="174"/>
      <c r="F1045" s="174"/>
      <c r="G1045" s="174"/>
      <c r="H1045" s="174"/>
      <c r="I1045" s="174"/>
      <c r="J1045" s="174"/>
      <c r="K1045" s="174"/>
      <c r="L1045" s="174"/>
      <c r="M1045" s="174"/>
      <c r="N1045" s="174"/>
      <c r="O1045" s="174"/>
      <c r="P1045" s="174"/>
      <c r="Q1045" s="174"/>
      <c r="R1045" s="174"/>
      <c r="S1045" s="174"/>
      <c r="T1045" s="174"/>
      <c r="U1045" s="174"/>
    </row>
    <row r="1046" ht="15.75" customHeight="1">
      <c r="A1046" s="174"/>
      <c r="B1046" s="174"/>
      <c r="C1046" s="174"/>
      <c r="D1046" s="174"/>
      <c r="E1046" s="174"/>
      <c r="F1046" s="174"/>
      <c r="G1046" s="174"/>
      <c r="H1046" s="174"/>
      <c r="I1046" s="174"/>
      <c r="J1046" s="174"/>
      <c r="K1046" s="174"/>
      <c r="L1046" s="174"/>
      <c r="M1046" s="174"/>
      <c r="N1046" s="174"/>
      <c r="O1046" s="174"/>
      <c r="P1046" s="174"/>
      <c r="Q1046" s="174"/>
      <c r="R1046" s="174"/>
      <c r="S1046" s="174"/>
      <c r="T1046" s="174"/>
      <c r="U1046" s="174"/>
    </row>
    <row r="1047" ht="15.75" customHeight="1">
      <c r="A1047" s="174"/>
      <c r="B1047" s="174"/>
      <c r="C1047" s="174"/>
      <c r="D1047" s="174"/>
      <c r="E1047" s="174"/>
      <c r="F1047" s="174"/>
      <c r="G1047" s="174"/>
      <c r="H1047" s="174"/>
      <c r="I1047" s="174"/>
      <c r="J1047" s="174"/>
      <c r="K1047" s="174"/>
      <c r="L1047" s="174"/>
      <c r="M1047" s="174"/>
      <c r="N1047" s="174"/>
      <c r="O1047" s="174"/>
      <c r="P1047" s="174"/>
      <c r="Q1047" s="174"/>
      <c r="R1047" s="174"/>
      <c r="S1047" s="174"/>
      <c r="T1047" s="174"/>
      <c r="U1047" s="174"/>
    </row>
    <row r="1048" ht="15.75" customHeight="1">
      <c r="A1048" s="174"/>
      <c r="B1048" s="174"/>
      <c r="C1048" s="174"/>
      <c r="D1048" s="174"/>
      <c r="E1048" s="174"/>
      <c r="F1048" s="174"/>
      <c r="G1048" s="174"/>
      <c r="H1048" s="174"/>
      <c r="I1048" s="174"/>
      <c r="J1048" s="174"/>
      <c r="K1048" s="174"/>
      <c r="L1048" s="174"/>
      <c r="M1048" s="174"/>
      <c r="N1048" s="174"/>
      <c r="O1048" s="174"/>
      <c r="P1048" s="174"/>
      <c r="Q1048" s="174"/>
      <c r="R1048" s="174"/>
      <c r="S1048" s="174"/>
      <c r="T1048" s="174"/>
      <c r="U1048" s="174"/>
    </row>
    <row r="1049" ht="15.75" customHeight="1">
      <c r="A1049" s="174"/>
      <c r="B1049" s="174"/>
      <c r="C1049" s="174"/>
      <c r="D1049" s="174"/>
      <c r="E1049" s="174"/>
      <c r="F1049" s="174"/>
      <c r="G1049" s="174"/>
      <c r="H1049" s="174"/>
      <c r="I1049" s="174"/>
      <c r="J1049" s="174"/>
      <c r="K1049" s="174"/>
      <c r="L1049" s="174"/>
      <c r="M1049" s="174"/>
      <c r="N1049" s="174"/>
      <c r="O1049" s="174"/>
      <c r="P1049" s="174"/>
      <c r="Q1049" s="174"/>
      <c r="R1049" s="174"/>
      <c r="S1049" s="174"/>
      <c r="T1049" s="174"/>
      <c r="U1049" s="174"/>
    </row>
    <row r="1050" ht="15.75" customHeight="1">
      <c r="A1050" s="174"/>
      <c r="B1050" s="174"/>
      <c r="C1050" s="174"/>
      <c r="D1050" s="174"/>
      <c r="E1050" s="174"/>
      <c r="F1050" s="174"/>
      <c r="G1050" s="174"/>
      <c r="H1050" s="174"/>
      <c r="I1050" s="174"/>
      <c r="J1050" s="174"/>
      <c r="K1050" s="174"/>
      <c r="L1050" s="174"/>
      <c r="M1050" s="174"/>
      <c r="N1050" s="174"/>
      <c r="O1050" s="174"/>
      <c r="P1050" s="174"/>
      <c r="Q1050" s="174"/>
      <c r="R1050" s="174"/>
      <c r="S1050" s="174"/>
      <c r="T1050" s="174"/>
      <c r="U1050" s="174"/>
    </row>
    <row r="1051" ht="15.75" customHeight="1">
      <c r="A1051" s="174"/>
      <c r="B1051" s="174"/>
      <c r="C1051" s="174"/>
      <c r="D1051" s="174"/>
      <c r="E1051" s="174"/>
      <c r="F1051" s="174"/>
      <c r="G1051" s="174"/>
      <c r="H1051" s="174"/>
      <c r="I1051" s="174"/>
      <c r="J1051" s="174"/>
      <c r="K1051" s="174"/>
      <c r="L1051" s="174"/>
      <c r="M1051" s="174"/>
      <c r="N1051" s="174"/>
      <c r="O1051" s="174"/>
      <c r="P1051" s="174"/>
      <c r="Q1051" s="174"/>
      <c r="R1051" s="174"/>
      <c r="S1051" s="174"/>
      <c r="T1051" s="174"/>
      <c r="U1051" s="174"/>
    </row>
    <row r="1052" ht="15.75" customHeight="1">
      <c r="A1052" s="174"/>
      <c r="B1052" s="174"/>
      <c r="C1052" s="174"/>
      <c r="D1052" s="174"/>
      <c r="E1052" s="174"/>
      <c r="F1052" s="174"/>
      <c r="G1052" s="174"/>
      <c r="H1052" s="174"/>
      <c r="I1052" s="174"/>
      <c r="J1052" s="174"/>
      <c r="K1052" s="174"/>
      <c r="L1052" s="174"/>
      <c r="M1052" s="174"/>
      <c r="N1052" s="174"/>
      <c r="O1052" s="174"/>
      <c r="P1052" s="174"/>
      <c r="Q1052" s="174"/>
      <c r="R1052" s="174"/>
      <c r="S1052" s="174"/>
      <c r="T1052" s="174"/>
      <c r="U1052" s="174"/>
    </row>
    <row r="1053" ht="15.75" customHeight="1">
      <c r="A1053" s="174"/>
      <c r="B1053" s="174"/>
      <c r="C1053" s="174"/>
      <c r="D1053" s="174"/>
      <c r="E1053" s="174"/>
      <c r="F1053" s="174"/>
      <c r="G1053" s="174"/>
      <c r="H1053" s="174"/>
      <c r="I1053" s="174"/>
      <c r="J1053" s="174"/>
      <c r="K1053" s="174"/>
      <c r="L1053" s="174"/>
      <c r="M1053" s="174"/>
      <c r="N1053" s="174"/>
      <c r="O1053" s="174"/>
      <c r="P1053" s="174"/>
      <c r="Q1053" s="174"/>
      <c r="R1053" s="174"/>
      <c r="S1053" s="174"/>
      <c r="T1053" s="174"/>
      <c r="U1053" s="174"/>
    </row>
    <row r="1054" ht="15.75" customHeight="1">
      <c r="A1054" s="174"/>
      <c r="B1054" s="174"/>
      <c r="C1054" s="174"/>
      <c r="D1054" s="174"/>
      <c r="E1054" s="174"/>
      <c r="F1054" s="174"/>
      <c r="G1054" s="174"/>
      <c r="H1054" s="174"/>
      <c r="I1054" s="174"/>
      <c r="J1054" s="174"/>
      <c r="K1054" s="174"/>
      <c r="L1054" s="174"/>
      <c r="M1054" s="174"/>
      <c r="N1054" s="174"/>
      <c r="O1054" s="174"/>
      <c r="P1054" s="174"/>
      <c r="Q1054" s="174"/>
      <c r="R1054" s="174"/>
      <c r="S1054" s="174"/>
      <c r="T1054" s="174"/>
      <c r="U1054" s="174"/>
    </row>
    <row r="1055" ht="15.75" customHeight="1">
      <c r="A1055" s="174"/>
      <c r="B1055" s="174"/>
      <c r="C1055" s="174"/>
      <c r="D1055" s="174"/>
      <c r="E1055" s="174"/>
      <c r="F1055" s="174"/>
      <c r="G1055" s="174"/>
      <c r="H1055" s="174"/>
      <c r="I1055" s="174"/>
      <c r="J1055" s="174"/>
      <c r="K1055" s="174"/>
      <c r="L1055" s="174"/>
      <c r="M1055" s="174"/>
      <c r="N1055" s="174"/>
      <c r="O1055" s="174"/>
      <c r="P1055" s="174"/>
      <c r="Q1055" s="174"/>
      <c r="R1055" s="174"/>
      <c r="S1055" s="174"/>
      <c r="T1055" s="174"/>
      <c r="U1055" s="174"/>
    </row>
    <row r="1056" ht="15.75" customHeight="1">
      <c r="A1056" s="174"/>
      <c r="B1056" s="174"/>
      <c r="C1056" s="174"/>
      <c r="D1056" s="174"/>
      <c r="E1056" s="174"/>
      <c r="F1056" s="174"/>
      <c r="G1056" s="174"/>
      <c r="H1056" s="174"/>
      <c r="I1056" s="174"/>
      <c r="J1056" s="174"/>
      <c r="K1056" s="174"/>
      <c r="L1056" s="174"/>
      <c r="M1056" s="174"/>
      <c r="N1056" s="174"/>
      <c r="O1056" s="174"/>
      <c r="P1056" s="174"/>
      <c r="Q1056" s="174"/>
      <c r="R1056" s="174"/>
      <c r="S1056" s="174"/>
      <c r="T1056" s="174"/>
      <c r="U1056" s="174"/>
    </row>
    <row r="1057" ht="15.75" customHeight="1">
      <c r="A1057" s="174"/>
      <c r="B1057" s="174"/>
      <c r="C1057" s="174"/>
      <c r="D1057" s="174"/>
      <c r="E1057" s="174"/>
      <c r="F1057" s="174"/>
      <c r="G1057" s="174"/>
      <c r="H1057" s="174"/>
      <c r="I1057" s="174"/>
      <c r="J1057" s="174"/>
      <c r="K1057" s="174"/>
      <c r="L1057" s="174"/>
      <c r="M1057" s="174"/>
      <c r="N1057" s="174"/>
      <c r="O1057" s="174"/>
      <c r="P1057" s="174"/>
      <c r="Q1057" s="174"/>
      <c r="R1057" s="174"/>
      <c r="S1057" s="174"/>
      <c r="T1057" s="174"/>
      <c r="U1057" s="174"/>
    </row>
    <row r="1058" ht="15.75" customHeight="1">
      <c r="A1058" s="174"/>
      <c r="B1058" s="174"/>
      <c r="C1058" s="174"/>
      <c r="D1058" s="174"/>
      <c r="E1058" s="174"/>
      <c r="F1058" s="174"/>
      <c r="G1058" s="174"/>
      <c r="H1058" s="174"/>
      <c r="I1058" s="174"/>
      <c r="J1058" s="174"/>
      <c r="K1058" s="174"/>
      <c r="L1058" s="174"/>
      <c r="M1058" s="174"/>
      <c r="N1058" s="174"/>
      <c r="O1058" s="174"/>
      <c r="P1058" s="174"/>
      <c r="Q1058" s="174"/>
      <c r="R1058" s="174"/>
      <c r="S1058" s="174"/>
      <c r="T1058" s="174"/>
      <c r="U1058" s="174"/>
    </row>
    <row r="1059" ht="15.75" customHeight="1">
      <c r="A1059" s="174"/>
      <c r="B1059" s="174"/>
      <c r="C1059" s="174"/>
      <c r="D1059" s="174"/>
      <c r="E1059" s="174"/>
      <c r="F1059" s="174"/>
      <c r="G1059" s="174"/>
      <c r="H1059" s="174"/>
      <c r="I1059" s="174"/>
      <c r="J1059" s="174"/>
      <c r="K1059" s="174"/>
      <c r="L1059" s="174"/>
      <c r="M1059" s="174"/>
      <c r="N1059" s="174"/>
      <c r="O1059" s="174"/>
      <c r="P1059" s="174"/>
      <c r="Q1059" s="174"/>
      <c r="R1059" s="174"/>
      <c r="S1059" s="174"/>
      <c r="T1059" s="174"/>
      <c r="U1059" s="174"/>
    </row>
    <row r="1060" ht="15.75" customHeight="1">
      <c r="A1060" s="174"/>
      <c r="B1060" s="174"/>
      <c r="C1060" s="174"/>
      <c r="D1060" s="174"/>
      <c r="E1060" s="174"/>
      <c r="F1060" s="174"/>
      <c r="G1060" s="174"/>
      <c r="H1060" s="174"/>
      <c r="I1060" s="174"/>
      <c r="J1060" s="174"/>
      <c r="K1060" s="174"/>
      <c r="L1060" s="174"/>
      <c r="M1060" s="174"/>
      <c r="N1060" s="174"/>
      <c r="O1060" s="174"/>
      <c r="P1060" s="174"/>
      <c r="Q1060" s="174"/>
      <c r="R1060" s="174"/>
      <c r="S1060" s="174"/>
      <c r="T1060" s="174"/>
      <c r="U1060" s="174"/>
    </row>
    <row r="1061" ht="15.75" customHeight="1">
      <c r="A1061" s="174"/>
      <c r="B1061" s="174"/>
      <c r="C1061" s="174"/>
      <c r="D1061" s="174"/>
      <c r="E1061" s="174"/>
      <c r="F1061" s="174"/>
      <c r="G1061" s="174"/>
      <c r="H1061" s="174"/>
      <c r="I1061" s="174"/>
      <c r="J1061" s="174"/>
      <c r="K1061" s="174"/>
      <c r="L1061" s="174"/>
      <c r="M1061" s="174"/>
      <c r="N1061" s="174"/>
      <c r="O1061" s="174"/>
      <c r="P1061" s="174"/>
      <c r="Q1061" s="174"/>
      <c r="R1061" s="174"/>
      <c r="S1061" s="174"/>
      <c r="T1061" s="174"/>
      <c r="U1061" s="174"/>
    </row>
    <row r="1062" ht="15.75" customHeight="1">
      <c r="A1062" s="174"/>
      <c r="B1062" s="174"/>
      <c r="C1062" s="174"/>
      <c r="D1062" s="174"/>
      <c r="E1062" s="174"/>
      <c r="F1062" s="174"/>
      <c r="G1062" s="174"/>
      <c r="H1062" s="174"/>
      <c r="I1062" s="174"/>
      <c r="J1062" s="174"/>
      <c r="K1062" s="174"/>
      <c r="L1062" s="174"/>
      <c r="M1062" s="174"/>
      <c r="N1062" s="174"/>
      <c r="O1062" s="174"/>
      <c r="P1062" s="174"/>
      <c r="Q1062" s="174"/>
      <c r="R1062" s="174"/>
      <c r="S1062" s="174"/>
      <c r="T1062" s="174"/>
      <c r="U1062" s="174"/>
    </row>
    <row r="1063" ht="15.75" customHeight="1">
      <c r="A1063" s="174"/>
      <c r="B1063" s="174"/>
      <c r="C1063" s="174"/>
      <c r="D1063" s="174"/>
      <c r="E1063" s="174"/>
      <c r="F1063" s="174"/>
      <c r="G1063" s="174"/>
      <c r="H1063" s="174"/>
      <c r="I1063" s="174"/>
      <c r="J1063" s="174"/>
      <c r="K1063" s="174"/>
      <c r="L1063" s="174"/>
      <c r="M1063" s="174"/>
      <c r="N1063" s="174"/>
      <c r="O1063" s="174"/>
      <c r="P1063" s="174"/>
      <c r="Q1063" s="174"/>
      <c r="R1063" s="174"/>
      <c r="S1063" s="174"/>
      <c r="T1063" s="174"/>
      <c r="U1063" s="174"/>
    </row>
    <row r="1064" ht="15.75" customHeight="1">
      <c r="A1064" s="174"/>
      <c r="B1064" s="174"/>
      <c r="C1064" s="174"/>
      <c r="D1064" s="174"/>
      <c r="E1064" s="174"/>
      <c r="F1064" s="174"/>
      <c r="G1064" s="174"/>
      <c r="H1064" s="174"/>
      <c r="I1064" s="174"/>
      <c r="J1064" s="174"/>
      <c r="K1064" s="174"/>
      <c r="L1064" s="174"/>
      <c r="M1064" s="174"/>
      <c r="N1064" s="174"/>
      <c r="O1064" s="174"/>
      <c r="P1064" s="174"/>
      <c r="Q1064" s="174"/>
      <c r="R1064" s="174"/>
      <c r="S1064" s="174"/>
      <c r="T1064" s="174"/>
      <c r="U1064" s="174"/>
    </row>
    <row r="1065" ht="15.75" customHeight="1">
      <c r="A1065" s="174"/>
      <c r="B1065" s="174"/>
      <c r="C1065" s="174"/>
      <c r="D1065" s="174"/>
      <c r="E1065" s="174"/>
      <c r="F1065" s="174"/>
      <c r="G1065" s="174"/>
      <c r="H1065" s="174"/>
      <c r="I1065" s="174"/>
      <c r="J1065" s="174"/>
      <c r="K1065" s="174"/>
      <c r="L1065" s="174"/>
      <c r="M1065" s="174"/>
      <c r="N1065" s="174"/>
      <c r="O1065" s="174"/>
      <c r="P1065" s="174"/>
      <c r="Q1065" s="174"/>
      <c r="R1065" s="174"/>
      <c r="S1065" s="174"/>
      <c r="T1065" s="174"/>
      <c r="U1065" s="174"/>
    </row>
    <row r="1066" ht="15.75" customHeight="1">
      <c r="A1066" s="174"/>
      <c r="B1066" s="174"/>
      <c r="C1066" s="174"/>
      <c r="D1066" s="174"/>
      <c r="E1066" s="174"/>
      <c r="F1066" s="174"/>
      <c r="G1066" s="174"/>
      <c r="H1066" s="174"/>
      <c r="I1066" s="174"/>
      <c r="J1066" s="174"/>
      <c r="K1066" s="174"/>
      <c r="L1066" s="174"/>
      <c r="M1066" s="174"/>
      <c r="N1066" s="174"/>
      <c r="O1066" s="174"/>
      <c r="P1066" s="174"/>
      <c r="Q1066" s="174"/>
      <c r="R1066" s="174"/>
      <c r="S1066" s="174"/>
      <c r="T1066" s="174"/>
      <c r="U1066" s="174"/>
    </row>
    <row r="1067" ht="15.75" customHeight="1">
      <c r="A1067" s="174"/>
      <c r="B1067" s="174"/>
      <c r="C1067" s="174"/>
      <c r="D1067" s="174"/>
      <c r="E1067" s="174"/>
      <c r="F1067" s="174"/>
      <c r="G1067" s="174"/>
      <c r="H1067" s="174"/>
      <c r="I1067" s="174"/>
      <c r="J1067" s="174"/>
      <c r="K1067" s="174"/>
      <c r="L1067" s="174"/>
      <c r="M1067" s="174"/>
      <c r="N1067" s="174"/>
      <c r="O1067" s="174"/>
      <c r="P1067" s="174"/>
      <c r="Q1067" s="174"/>
      <c r="R1067" s="174"/>
      <c r="S1067" s="174"/>
      <c r="T1067" s="174"/>
      <c r="U1067" s="174"/>
    </row>
    <row r="1068" ht="15.75" customHeight="1">
      <c r="A1068" s="174"/>
      <c r="B1068" s="174"/>
      <c r="C1068" s="174"/>
      <c r="D1068" s="174"/>
      <c r="E1068" s="174"/>
      <c r="F1068" s="174"/>
      <c r="G1068" s="174"/>
      <c r="H1068" s="174"/>
      <c r="I1068" s="174"/>
      <c r="J1068" s="174"/>
      <c r="K1068" s="174"/>
      <c r="L1068" s="174"/>
      <c r="M1068" s="174"/>
      <c r="N1068" s="174"/>
      <c r="O1068" s="174"/>
      <c r="P1068" s="174"/>
      <c r="Q1068" s="174"/>
      <c r="R1068" s="174"/>
      <c r="S1068" s="174"/>
      <c r="T1068" s="174"/>
      <c r="U1068" s="174"/>
    </row>
    <row r="1069" ht="15.75" customHeight="1">
      <c r="A1069" s="174"/>
      <c r="B1069" s="174"/>
      <c r="C1069" s="174"/>
      <c r="D1069" s="174"/>
      <c r="E1069" s="174"/>
      <c r="F1069" s="174"/>
      <c r="G1069" s="174"/>
      <c r="H1069" s="174"/>
      <c r="I1069" s="174"/>
      <c r="J1069" s="174"/>
      <c r="K1069" s="174"/>
      <c r="L1069" s="174"/>
      <c r="M1069" s="174"/>
      <c r="N1069" s="174"/>
      <c r="O1069" s="174"/>
      <c r="P1069" s="174"/>
      <c r="Q1069" s="174"/>
      <c r="R1069" s="174"/>
      <c r="S1069" s="174"/>
      <c r="T1069" s="174"/>
      <c r="U1069" s="174"/>
    </row>
    <row r="1070" ht="15.75" customHeight="1">
      <c r="A1070" s="174"/>
      <c r="B1070" s="174"/>
      <c r="C1070" s="174"/>
      <c r="D1070" s="174"/>
      <c r="E1070" s="174"/>
      <c r="F1070" s="174"/>
      <c r="G1070" s="174"/>
      <c r="H1070" s="174"/>
      <c r="I1070" s="174"/>
      <c r="J1070" s="174"/>
      <c r="K1070" s="174"/>
      <c r="L1070" s="174"/>
      <c r="M1070" s="174"/>
      <c r="N1070" s="174"/>
      <c r="O1070" s="174"/>
      <c r="P1070" s="174"/>
      <c r="Q1070" s="174"/>
      <c r="R1070" s="174"/>
      <c r="S1070" s="174"/>
      <c r="T1070" s="174"/>
      <c r="U1070" s="174"/>
    </row>
    <row r="1071" ht="15.75" customHeight="1">
      <c r="A1071" s="174"/>
      <c r="B1071" s="174"/>
      <c r="C1071" s="174"/>
      <c r="D1071" s="174"/>
      <c r="E1071" s="174"/>
      <c r="F1071" s="174"/>
      <c r="G1071" s="174"/>
      <c r="H1071" s="174"/>
      <c r="I1071" s="174"/>
      <c r="J1071" s="174"/>
      <c r="K1071" s="174"/>
      <c r="L1071" s="174"/>
      <c r="M1071" s="174"/>
      <c r="N1071" s="174"/>
      <c r="O1071" s="174"/>
      <c r="P1071" s="174"/>
      <c r="Q1071" s="174"/>
      <c r="R1071" s="174"/>
      <c r="S1071" s="174"/>
      <c r="T1071" s="174"/>
      <c r="U1071" s="174"/>
    </row>
    <row r="1072" ht="15.75" customHeight="1">
      <c r="A1072" s="174"/>
      <c r="B1072" s="174"/>
      <c r="C1072" s="174"/>
      <c r="D1072" s="174"/>
      <c r="E1072" s="174"/>
      <c r="F1072" s="174"/>
      <c r="G1072" s="174"/>
      <c r="H1072" s="174"/>
      <c r="I1072" s="174"/>
      <c r="J1072" s="174"/>
      <c r="K1072" s="174"/>
      <c r="L1072" s="174"/>
      <c r="M1072" s="174"/>
      <c r="N1072" s="174"/>
      <c r="O1072" s="174"/>
      <c r="P1072" s="174"/>
      <c r="Q1072" s="174"/>
      <c r="R1072" s="174"/>
      <c r="S1072" s="174"/>
      <c r="T1072" s="174"/>
      <c r="U1072" s="174"/>
    </row>
    <row r="1073" ht="15.75" customHeight="1">
      <c r="A1073" s="174"/>
      <c r="B1073" s="174"/>
      <c r="C1073" s="174"/>
      <c r="D1073" s="174"/>
      <c r="E1073" s="174"/>
      <c r="F1073" s="174"/>
      <c r="G1073" s="174"/>
      <c r="H1073" s="174"/>
      <c r="I1073" s="174"/>
      <c r="J1073" s="174"/>
      <c r="K1073" s="174"/>
      <c r="L1073" s="174"/>
      <c r="M1073" s="174"/>
      <c r="N1073" s="174"/>
      <c r="O1073" s="174"/>
      <c r="P1073" s="174"/>
      <c r="Q1073" s="174"/>
      <c r="R1073" s="174"/>
      <c r="S1073" s="174"/>
      <c r="T1073" s="174"/>
      <c r="U1073" s="174"/>
    </row>
    <row r="1074" ht="15.75" customHeight="1">
      <c r="A1074" s="174"/>
      <c r="B1074" s="174"/>
      <c r="C1074" s="174"/>
      <c r="D1074" s="174"/>
      <c r="E1074" s="174"/>
      <c r="F1074" s="174"/>
      <c r="G1074" s="174"/>
      <c r="H1074" s="174"/>
      <c r="I1074" s="174"/>
      <c r="J1074" s="174"/>
      <c r="K1074" s="174"/>
      <c r="L1074" s="174"/>
      <c r="M1074" s="174"/>
      <c r="N1074" s="174"/>
      <c r="O1074" s="174"/>
      <c r="P1074" s="174"/>
      <c r="Q1074" s="174"/>
      <c r="R1074" s="174"/>
      <c r="S1074" s="174"/>
      <c r="T1074" s="174"/>
      <c r="U1074" s="174"/>
    </row>
    <row r="1075" ht="15.75" customHeight="1">
      <c r="A1075" s="174"/>
      <c r="B1075" s="174"/>
      <c r="C1075" s="174"/>
      <c r="D1075" s="174"/>
      <c r="E1075" s="174"/>
      <c r="F1075" s="174"/>
      <c r="G1075" s="174"/>
      <c r="H1075" s="174"/>
      <c r="I1075" s="174"/>
      <c r="J1075" s="174"/>
      <c r="K1075" s="174"/>
      <c r="L1075" s="174"/>
      <c r="M1075" s="174"/>
      <c r="N1075" s="174"/>
      <c r="O1075" s="174"/>
      <c r="P1075" s="174"/>
      <c r="Q1075" s="174"/>
      <c r="R1075" s="174"/>
      <c r="S1075" s="174"/>
      <c r="T1075" s="174"/>
      <c r="U1075" s="174"/>
    </row>
    <row r="1076" ht="15.75" customHeight="1">
      <c r="A1076" s="174"/>
      <c r="B1076" s="174"/>
      <c r="C1076" s="174"/>
      <c r="D1076" s="174"/>
      <c r="E1076" s="174"/>
      <c r="F1076" s="174"/>
      <c r="G1076" s="174"/>
      <c r="H1076" s="174"/>
      <c r="I1076" s="174"/>
      <c r="J1076" s="174"/>
      <c r="K1076" s="174"/>
      <c r="L1076" s="174"/>
      <c r="M1076" s="174"/>
      <c r="N1076" s="174"/>
      <c r="O1076" s="174"/>
      <c r="P1076" s="174"/>
      <c r="Q1076" s="174"/>
      <c r="R1076" s="174"/>
      <c r="S1076" s="174"/>
      <c r="T1076" s="174"/>
      <c r="U1076" s="174"/>
    </row>
    <row r="1077" ht="15.75" customHeight="1">
      <c r="A1077" s="174"/>
      <c r="B1077" s="174"/>
      <c r="C1077" s="174"/>
      <c r="D1077" s="174"/>
      <c r="E1077" s="174"/>
      <c r="F1077" s="174"/>
      <c r="G1077" s="174"/>
      <c r="H1077" s="174"/>
      <c r="I1077" s="174"/>
      <c r="J1077" s="174"/>
      <c r="K1077" s="174"/>
      <c r="L1077" s="174"/>
      <c r="M1077" s="174"/>
      <c r="N1077" s="174"/>
      <c r="O1077" s="174"/>
      <c r="P1077" s="174"/>
      <c r="Q1077" s="174"/>
      <c r="R1077" s="174"/>
      <c r="S1077" s="174"/>
      <c r="T1077" s="174"/>
      <c r="U1077" s="174"/>
    </row>
    <row r="1078" ht="15.75" customHeight="1">
      <c r="A1078" s="174"/>
      <c r="B1078" s="174"/>
      <c r="C1078" s="174"/>
      <c r="D1078" s="174"/>
      <c r="E1078" s="174"/>
      <c r="F1078" s="174"/>
      <c r="G1078" s="174"/>
      <c r="H1078" s="174"/>
      <c r="I1078" s="174"/>
      <c r="J1078" s="174"/>
      <c r="K1078" s="174"/>
      <c r="L1078" s="174"/>
      <c r="M1078" s="174"/>
      <c r="N1078" s="174"/>
      <c r="O1078" s="174"/>
      <c r="P1078" s="174"/>
      <c r="Q1078" s="174"/>
      <c r="R1078" s="174"/>
      <c r="S1078" s="174"/>
      <c r="T1078" s="174"/>
      <c r="U1078" s="174"/>
    </row>
    <row r="1079" ht="15.75" customHeight="1">
      <c r="A1079" s="174"/>
      <c r="B1079" s="174"/>
      <c r="C1079" s="174"/>
      <c r="D1079" s="174"/>
      <c r="E1079" s="174"/>
      <c r="F1079" s="174"/>
      <c r="G1079" s="174"/>
      <c r="H1079" s="174"/>
      <c r="I1079" s="174"/>
      <c r="J1079" s="174"/>
      <c r="K1079" s="174"/>
      <c r="L1079" s="174"/>
      <c r="M1079" s="174"/>
      <c r="N1079" s="174"/>
      <c r="O1079" s="174"/>
      <c r="P1079" s="174"/>
      <c r="Q1079" s="174"/>
      <c r="R1079" s="174"/>
      <c r="S1079" s="174"/>
      <c r="T1079" s="174"/>
      <c r="U1079" s="174"/>
    </row>
    <row r="1080" ht="15.75" customHeight="1">
      <c r="A1080" s="174"/>
      <c r="B1080" s="174"/>
      <c r="C1080" s="174"/>
      <c r="D1080" s="174"/>
      <c r="E1080" s="174"/>
      <c r="F1080" s="174"/>
      <c r="G1080" s="174"/>
      <c r="H1080" s="174"/>
      <c r="I1080" s="174"/>
      <c r="J1080" s="174"/>
      <c r="K1080" s="174"/>
      <c r="L1080" s="174"/>
      <c r="M1080" s="174"/>
      <c r="N1080" s="174"/>
      <c r="O1080" s="174"/>
      <c r="P1080" s="174"/>
      <c r="Q1080" s="174"/>
      <c r="R1080" s="174"/>
      <c r="S1080" s="174"/>
      <c r="T1080" s="174"/>
      <c r="U1080" s="174"/>
    </row>
    <row r="1081" ht="15.75" customHeight="1">
      <c r="A1081" s="174"/>
      <c r="B1081" s="174"/>
      <c r="C1081" s="174"/>
      <c r="D1081" s="174"/>
      <c r="E1081" s="174"/>
      <c r="F1081" s="174"/>
      <c r="G1081" s="174"/>
      <c r="H1081" s="174"/>
      <c r="I1081" s="174"/>
      <c r="J1081" s="174"/>
      <c r="K1081" s="174"/>
      <c r="L1081" s="174"/>
      <c r="M1081" s="174"/>
      <c r="N1081" s="174"/>
      <c r="O1081" s="174"/>
      <c r="P1081" s="174"/>
      <c r="Q1081" s="174"/>
      <c r="R1081" s="174"/>
      <c r="S1081" s="174"/>
      <c r="T1081" s="174"/>
      <c r="U1081" s="174"/>
    </row>
    <row r="1082" ht="15.75" customHeight="1">
      <c r="A1082" s="174"/>
      <c r="B1082" s="174"/>
      <c r="C1082" s="174"/>
      <c r="D1082" s="174"/>
      <c r="E1082" s="174"/>
      <c r="F1082" s="174"/>
      <c r="G1082" s="174"/>
      <c r="H1082" s="174"/>
      <c r="I1082" s="174"/>
      <c r="J1082" s="174"/>
      <c r="K1082" s="174"/>
      <c r="L1082" s="174"/>
      <c r="M1082" s="174"/>
      <c r="N1082" s="174"/>
      <c r="O1082" s="174"/>
      <c r="P1082" s="174"/>
      <c r="Q1082" s="174"/>
      <c r="R1082" s="174"/>
      <c r="S1082" s="174"/>
      <c r="T1082" s="174"/>
      <c r="U1082" s="174"/>
    </row>
    <row r="1083" ht="15.75" customHeight="1">
      <c r="A1083" s="174"/>
      <c r="B1083" s="174"/>
      <c r="C1083" s="174"/>
      <c r="D1083" s="174"/>
      <c r="E1083" s="174"/>
      <c r="F1083" s="174"/>
      <c r="G1083" s="174"/>
      <c r="H1083" s="174"/>
      <c r="I1083" s="174"/>
      <c r="J1083" s="174"/>
      <c r="K1083" s="174"/>
      <c r="L1083" s="174"/>
      <c r="M1083" s="174"/>
      <c r="N1083" s="174"/>
      <c r="O1083" s="174"/>
      <c r="P1083" s="174"/>
      <c r="Q1083" s="174"/>
      <c r="R1083" s="174"/>
      <c r="S1083" s="174"/>
      <c r="T1083" s="174"/>
      <c r="U1083" s="174"/>
    </row>
    <row r="1084" ht="15.75" customHeight="1">
      <c r="A1084" s="174"/>
      <c r="B1084" s="174"/>
      <c r="C1084" s="174"/>
      <c r="D1084" s="174"/>
      <c r="E1084" s="174"/>
      <c r="F1084" s="174"/>
      <c r="G1084" s="174"/>
      <c r="H1084" s="174"/>
      <c r="I1084" s="174"/>
      <c r="J1084" s="174"/>
      <c r="K1084" s="174"/>
      <c r="L1084" s="174"/>
      <c r="M1084" s="174"/>
      <c r="N1084" s="174"/>
      <c r="O1084" s="174"/>
      <c r="P1084" s="174"/>
      <c r="Q1084" s="174"/>
      <c r="R1084" s="174"/>
      <c r="S1084" s="174"/>
      <c r="T1084" s="174"/>
      <c r="U1084" s="174"/>
    </row>
    <row r="1085" ht="15.75" customHeight="1">
      <c r="A1085" s="174"/>
      <c r="B1085" s="174"/>
      <c r="C1085" s="174"/>
      <c r="D1085" s="174"/>
      <c r="E1085" s="174"/>
      <c r="F1085" s="174"/>
      <c r="G1085" s="174"/>
      <c r="H1085" s="174"/>
      <c r="I1085" s="174"/>
      <c r="J1085" s="174"/>
      <c r="K1085" s="174"/>
      <c r="L1085" s="174"/>
      <c r="M1085" s="174"/>
      <c r="N1085" s="174"/>
      <c r="O1085" s="174"/>
      <c r="P1085" s="174"/>
      <c r="Q1085" s="174"/>
      <c r="R1085" s="174"/>
      <c r="S1085" s="174"/>
      <c r="T1085" s="174"/>
      <c r="U1085" s="174"/>
    </row>
    <row r="1086" ht="15.75" customHeight="1">
      <c r="A1086" s="174"/>
      <c r="B1086" s="174"/>
      <c r="C1086" s="174"/>
      <c r="D1086" s="174"/>
      <c r="E1086" s="174"/>
      <c r="F1086" s="174"/>
      <c r="G1086" s="174"/>
      <c r="H1086" s="174"/>
      <c r="I1086" s="174"/>
      <c r="J1086" s="174"/>
      <c r="K1086" s="174"/>
      <c r="L1086" s="174"/>
      <c r="M1086" s="174"/>
      <c r="N1086" s="174"/>
      <c r="O1086" s="174"/>
      <c r="P1086" s="174"/>
      <c r="Q1086" s="174"/>
      <c r="R1086" s="174"/>
      <c r="S1086" s="174"/>
      <c r="T1086" s="174"/>
      <c r="U1086" s="174"/>
    </row>
    <row r="1087" ht="15.75" customHeight="1">
      <c r="A1087" s="174"/>
      <c r="B1087" s="174"/>
      <c r="C1087" s="174"/>
      <c r="D1087" s="174"/>
      <c r="E1087" s="174"/>
      <c r="F1087" s="174"/>
      <c r="G1087" s="174"/>
      <c r="H1087" s="174"/>
      <c r="I1087" s="174"/>
      <c r="J1087" s="174"/>
      <c r="K1087" s="174"/>
      <c r="L1087" s="174"/>
      <c r="M1087" s="174"/>
      <c r="N1087" s="174"/>
      <c r="O1087" s="174"/>
      <c r="P1087" s="174"/>
      <c r="Q1087" s="174"/>
      <c r="R1087" s="174"/>
      <c r="S1087" s="174"/>
      <c r="T1087" s="174"/>
      <c r="U1087" s="174"/>
    </row>
    <row r="1088" ht="15.75" customHeight="1">
      <c r="A1088" s="174"/>
      <c r="B1088" s="174"/>
      <c r="C1088" s="174"/>
      <c r="D1088" s="174"/>
      <c r="E1088" s="174"/>
      <c r="F1088" s="174"/>
      <c r="G1088" s="174"/>
      <c r="H1088" s="174"/>
      <c r="I1088" s="174"/>
      <c r="J1088" s="174"/>
      <c r="K1088" s="174"/>
      <c r="L1088" s="174"/>
      <c r="M1088" s="174"/>
      <c r="N1088" s="174"/>
      <c r="O1088" s="174"/>
      <c r="P1088" s="174"/>
      <c r="Q1088" s="174"/>
      <c r="R1088" s="174"/>
      <c r="S1088" s="174"/>
      <c r="T1088" s="174"/>
      <c r="U1088" s="174"/>
    </row>
    <row r="1089" ht="15.75" customHeight="1">
      <c r="A1089" s="174"/>
      <c r="B1089" s="174"/>
      <c r="C1089" s="174"/>
      <c r="D1089" s="174"/>
      <c r="E1089" s="174"/>
      <c r="F1089" s="174"/>
      <c r="G1089" s="174"/>
      <c r="H1089" s="174"/>
      <c r="I1089" s="174"/>
      <c r="J1089" s="174"/>
      <c r="K1089" s="174"/>
      <c r="L1089" s="174"/>
      <c r="M1089" s="174"/>
      <c r="N1089" s="174"/>
      <c r="O1089" s="174"/>
      <c r="P1089" s="174"/>
      <c r="Q1089" s="174"/>
      <c r="R1089" s="174"/>
      <c r="S1089" s="174"/>
      <c r="T1089" s="174"/>
      <c r="U1089" s="174"/>
    </row>
    <row r="1090" ht="15.75" customHeight="1">
      <c r="A1090" s="174"/>
      <c r="B1090" s="174"/>
      <c r="C1090" s="174"/>
      <c r="D1090" s="174"/>
      <c r="E1090" s="174"/>
      <c r="F1090" s="174"/>
      <c r="G1090" s="174"/>
      <c r="H1090" s="174"/>
      <c r="I1090" s="174"/>
      <c r="J1090" s="174"/>
      <c r="K1090" s="174"/>
      <c r="L1090" s="174"/>
      <c r="M1090" s="174"/>
      <c r="N1090" s="174"/>
      <c r="O1090" s="174"/>
      <c r="P1090" s="174"/>
      <c r="Q1090" s="174"/>
      <c r="R1090" s="174"/>
      <c r="S1090" s="174"/>
      <c r="T1090" s="174"/>
      <c r="U1090" s="174"/>
    </row>
    <row r="1091" ht="15.75" customHeight="1">
      <c r="A1091" s="174"/>
      <c r="B1091" s="174"/>
      <c r="C1091" s="174"/>
      <c r="D1091" s="174"/>
      <c r="E1091" s="174"/>
      <c r="F1091" s="174"/>
      <c r="G1091" s="174"/>
      <c r="H1091" s="174"/>
      <c r="I1091" s="174"/>
      <c r="J1091" s="174"/>
      <c r="K1091" s="174"/>
      <c r="L1091" s="174"/>
      <c r="M1091" s="174"/>
      <c r="N1091" s="174"/>
      <c r="O1091" s="174"/>
      <c r="P1091" s="174"/>
      <c r="Q1091" s="174"/>
      <c r="R1091" s="174"/>
      <c r="S1091" s="174"/>
      <c r="T1091" s="174"/>
      <c r="U1091" s="174"/>
    </row>
    <row r="1092" ht="15.75" customHeight="1">
      <c r="A1092" s="174"/>
      <c r="B1092" s="174"/>
      <c r="C1092" s="174"/>
      <c r="D1092" s="174"/>
      <c r="E1092" s="174"/>
      <c r="F1092" s="174"/>
      <c r="G1092" s="174"/>
      <c r="H1092" s="174"/>
      <c r="I1092" s="174"/>
      <c r="J1092" s="174"/>
      <c r="K1092" s="174"/>
      <c r="L1092" s="174"/>
      <c r="M1092" s="174"/>
      <c r="N1092" s="174"/>
      <c r="O1092" s="174"/>
      <c r="P1092" s="174"/>
      <c r="Q1092" s="174"/>
      <c r="R1092" s="174"/>
      <c r="S1092" s="174"/>
      <c r="T1092" s="174"/>
      <c r="U1092" s="174"/>
    </row>
    <row r="1093" ht="15.75" customHeight="1">
      <c r="A1093" s="174"/>
      <c r="B1093" s="174"/>
      <c r="C1093" s="174"/>
      <c r="D1093" s="174"/>
      <c r="E1093" s="174"/>
      <c r="F1093" s="174"/>
      <c r="G1093" s="174"/>
      <c r="H1093" s="174"/>
      <c r="I1093" s="174"/>
      <c r="J1093" s="174"/>
      <c r="K1093" s="174"/>
      <c r="L1093" s="174"/>
      <c r="M1093" s="174"/>
      <c r="N1093" s="174"/>
      <c r="O1093" s="174"/>
      <c r="P1093" s="174"/>
      <c r="Q1093" s="174"/>
      <c r="R1093" s="174"/>
      <c r="S1093" s="174"/>
      <c r="T1093" s="174"/>
      <c r="U1093" s="174"/>
    </row>
    <row r="1094" ht="15.75" customHeight="1">
      <c r="A1094" s="174"/>
      <c r="B1094" s="174"/>
      <c r="C1094" s="174"/>
      <c r="D1094" s="174"/>
      <c r="E1094" s="174"/>
      <c r="F1094" s="174"/>
      <c r="G1094" s="174"/>
      <c r="H1094" s="174"/>
      <c r="I1094" s="174"/>
      <c r="J1094" s="174"/>
      <c r="K1094" s="174"/>
      <c r="L1094" s="174"/>
      <c r="M1094" s="174"/>
      <c r="N1094" s="174"/>
      <c r="O1094" s="174"/>
      <c r="P1094" s="174"/>
      <c r="Q1094" s="174"/>
      <c r="R1094" s="174"/>
      <c r="S1094" s="174"/>
      <c r="T1094" s="174"/>
      <c r="U1094" s="174"/>
    </row>
    <row r="1095" ht="15.75" customHeight="1">
      <c r="A1095" s="174"/>
      <c r="B1095" s="174"/>
      <c r="C1095" s="174"/>
      <c r="D1095" s="174"/>
      <c r="E1095" s="174"/>
      <c r="F1095" s="174"/>
      <c r="G1095" s="174"/>
      <c r="H1095" s="174"/>
      <c r="I1095" s="174"/>
      <c r="J1095" s="174"/>
      <c r="K1095" s="174"/>
      <c r="L1095" s="174"/>
      <c r="M1095" s="174"/>
      <c r="N1095" s="174"/>
      <c r="O1095" s="174"/>
      <c r="P1095" s="174"/>
      <c r="Q1095" s="174"/>
      <c r="R1095" s="174"/>
      <c r="S1095" s="174"/>
      <c r="T1095" s="174"/>
      <c r="U1095" s="174"/>
    </row>
    <row r="1096" ht="15.75" customHeight="1">
      <c r="A1096" s="174"/>
      <c r="B1096" s="174"/>
      <c r="C1096" s="174"/>
      <c r="D1096" s="174"/>
      <c r="E1096" s="174"/>
      <c r="F1096" s="174"/>
      <c r="G1096" s="174"/>
      <c r="H1096" s="174"/>
      <c r="I1096" s="174"/>
      <c r="J1096" s="174"/>
      <c r="K1096" s="174"/>
      <c r="L1096" s="174"/>
      <c r="M1096" s="174"/>
      <c r="N1096" s="174"/>
      <c r="O1096" s="174"/>
      <c r="P1096" s="174"/>
      <c r="Q1096" s="174"/>
      <c r="R1096" s="174"/>
      <c r="S1096" s="174"/>
      <c r="T1096" s="174"/>
      <c r="U1096" s="174"/>
    </row>
    <row r="1097" ht="15.75" customHeight="1">
      <c r="A1097" s="174"/>
      <c r="B1097" s="174"/>
      <c r="C1097" s="174"/>
      <c r="D1097" s="174"/>
      <c r="E1097" s="174"/>
      <c r="F1097" s="174"/>
      <c r="G1097" s="174"/>
      <c r="H1097" s="174"/>
      <c r="I1097" s="174"/>
      <c r="J1097" s="174"/>
      <c r="K1097" s="174"/>
      <c r="L1097" s="174"/>
      <c r="M1097" s="174"/>
      <c r="N1097" s="174"/>
      <c r="O1097" s="174"/>
      <c r="P1097" s="174"/>
      <c r="Q1097" s="174"/>
      <c r="R1097" s="174"/>
      <c r="S1097" s="174"/>
      <c r="T1097" s="174"/>
      <c r="U1097" s="174"/>
    </row>
    <row r="1098" ht="15.75" customHeight="1">
      <c r="A1098" s="174"/>
      <c r="B1098" s="174"/>
      <c r="C1098" s="174"/>
      <c r="D1098" s="174"/>
      <c r="E1098" s="174"/>
      <c r="F1098" s="174"/>
      <c r="G1098" s="174"/>
      <c r="H1098" s="174"/>
      <c r="I1098" s="174"/>
      <c r="J1098" s="174"/>
      <c r="K1098" s="174"/>
      <c r="L1098" s="174"/>
      <c r="M1098" s="174"/>
      <c r="N1098" s="174"/>
      <c r="O1098" s="174"/>
      <c r="P1098" s="174"/>
      <c r="Q1098" s="174"/>
      <c r="R1098" s="174"/>
      <c r="S1098" s="174"/>
      <c r="T1098" s="174"/>
      <c r="U1098" s="174"/>
    </row>
    <row r="1099" ht="15.75" customHeight="1">
      <c r="A1099" s="174"/>
      <c r="B1099" s="174"/>
      <c r="C1099" s="174"/>
      <c r="D1099" s="174"/>
      <c r="E1099" s="174"/>
      <c r="F1099" s="174"/>
      <c r="G1099" s="174"/>
      <c r="H1099" s="174"/>
      <c r="I1099" s="174"/>
      <c r="J1099" s="174"/>
      <c r="K1099" s="174"/>
      <c r="L1099" s="174"/>
      <c r="M1099" s="174"/>
      <c r="N1099" s="174"/>
      <c r="O1099" s="174"/>
      <c r="P1099" s="174"/>
      <c r="Q1099" s="174"/>
      <c r="R1099" s="174"/>
      <c r="S1099" s="174"/>
      <c r="T1099" s="174"/>
      <c r="U1099" s="174"/>
    </row>
    <row r="1100" ht="15.75" customHeight="1">
      <c r="A1100" s="174"/>
      <c r="B1100" s="174"/>
      <c r="C1100" s="174"/>
      <c r="D1100" s="174"/>
      <c r="E1100" s="174"/>
      <c r="F1100" s="174"/>
      <c r="G1100" s="174"/>
      <c r="H1100" s="174"/>
      <c r="I1100" s="174"/>
      <c r="J1100" s="174"/>
      <c r="K1100" s="174"/>
      <c r="L1100" s="174"/>
      <c r="M1100" s="174"/>
      <c r="N1100" s="174"/>
      <c r="O1100" s="174"/>
      <c r="P1100" s="174"/>
      <c r="Q1100" s="174"/>
      <c r="R1100" s="174"/>
      <c r="S1100" s="174"/>
      <c r="T1100" s="174"/>
      <c r="U1100" s="174"/>
    </row>
    <row r="1101" ht="15.75" customHeight="1">
      <c r="A1101" s="174"/>
      <c r="B1101" s="174"/>
      <c r="C1101" s="174"/>
      <c r="D1101" s="174"/>
      <c r="E1101" s="174"/>
      <c r="F1101" s="174"/>
      <c r="G1101" s="174"/>
      <c r="H1101" s="174"/>
      <c r="I1101" s="174"/>
      <c r="J1101" s="174"/>
      <c r="K1101" s="174"/>
      <c r="L1101" s="174"/>
      <c r="M1101" s="174"/>
      <c r="N1101" s="174"/>
      <c r="O1101" s="174"/>
      <c r="P1101" s="174"/>
      <c r="Q1101" s="174"/>
      <c r="R1101" s="174"/>
      <c r="S1101" s="174"/>
      <c r="T1101" s="174"/>
      <c r="U1101" s="174"/>
    </row>
    <row r="1102" ht="15.75" customHeight="1">
      <c r="A1102" s="174"/>
      <c r="B1102" s="174"/>
      <c r="C1102" s="174"/>
      <c r="D1102" s="174"/>
      <c r="E1102" s="174"/>
      <c r="F1102" s="174"/>
      <c r="G1102" s="174"/>
      <c r="H1102" s="174"/>
      <c r="I1102" s="174"/>
      <c r="J1102" s="174"/>
      <c r="K1102" s="174"/>
      <c r="L1102" s="174"/>
      <c r="M1102" s="174"/>
      <c r="N1102" s="174"/>
      <c r="O1102" s="174"/>
      <c r="P1102" s="174"/>
      <c r="Q1102" s="174"/>
      <c r="R1102" s="174"/>
      <c r="S1102" s="174"/>
      <c r="T1102" s="174"/>
      <c r="U1102" s="174"/>
    </row>
    <row r="1103" ht="15.75" customHeight="1">
      <c r="A1103" s="174"/>
      <c r="B1103" s="174"/>
      <c r="C1103" s="174"/>
      <c r="D1103" s="174"/>
      <c r="E1103" s="174"/>
      <c r="F1103" s="174"/>
      <c r="G1103" s="174"/>
      <c r="H1103" s="174"/>
      <c r="I1103" s="174"/>
      <c r="J1103" s="174"/>
      <c r="K1103" s="174"/>
      <c r="L1103" s="174"/>
      <c r="M1103" s="174"/>
      <c r="N1103" s="174"/>
      <c r="O1103" s="174"/>
      <c r="P1103" s="174"/>
      <c r="Q1103" s="174"/>
      <c r="R1103" s="174"/>
      <c r="S1103" s="174"/>
      <c r="T1103" s="174"/>
      <c r="U1103" s="174"/>
    </row>
    <row r="1104" ht="15.75" customHeight="1">
      <c r="A1104" s="174"/>
      <c r="B1104" s="174"/>
      <c r="C1104" s="174"/>
      <c r="D1104" s="174"/>
      <c r="E1104" s="174"/>
      <c r="F1104" s="174"/>
      <c r="G1104" s="174"/>
      <c r="H1104" s="174"/>
      <c r="I1104" s="174"/>
      <c r="J1104" s="174"/>
      <c r="K1104" s="174"/>
      <c r="L1104" s="174"/>
      <c r="M1104" s="174"/>
      <c r="N1104" s="174"/>
      <c r="O1104" s="174"/>
      <c r="P1104" s="174"/>
      <c r="Q1104" s="174"/>
      <c r="R1104" s="174"/>
      <c r="S1104" s="174"/>
      <c r="T1104" s="174"/>
      <c r="U1104" s="174"/>
    </row>
    <row r="1105" ht="15.75" customHeight="1">
      <c r="A1105" s="174"/>
      <c r="B1105" s="174"/>
      <c r="C1105" s="174"/>
      <c r="D1105" s="174"/>
      <c r="E1105" s="174"/>
      <c r="F1105" s="174"/>
      <c r="G1105" s="174"/>
      <c r="H1105" s="174"/>
      <c r="I1105" s="174"/>
      <c r="J1105" s="174"/>
      <c r="K1105" s="174"/>
      <c r="L1105" s="174"/>
      <c r="M1105" s="174"/>
      <c r="N1105" s="174"/>
      <c r="O1105" s="174"/>
      <c r="P1105" s="174"/>
      <c r="Q1105" s="174"/>
      <c r="R1105" s="174"/>
      <c r="S1105" s="174"/>
      <c r="T1105" s="174"/>
      <c r="U1105" s="174"/>
    </row>
    <row r="1106" ht="15.75" customHeight="1">
      <c r="A1106" s="174"/>
      <c r="B1106" s="174"/>
      <c r="C1106" s="174"/>
      <c r="D1106" s="174"/>
      <c r="E1106" s="174"/>
      <c r="F1106" s="174"/>
      <c r="G1106" s="174"/>
      <c r="H1106" s="174"/>
      <c r="I1106" s="174"/>
      <c r="J1106" s="174"/>
      <c r="K1106" s="174"/>
      <c r="L1106" s="174"/>
      <c r="M1106" s="174"/>
      <c r="N1106" s="174"/>
      <c r="O1106" s="174"/>
      <c r="P1106" s="174"/>
      <c r="Q1106" s="174"/>
      <c r="R1106" s="174"/>
      <c r="S1106" s="174"/>
      <c r="T1106" s="174"/>
      <c r="U1106" s="174"/>
    </row>
    <row r="1107" ht="15.75" customHeight="1">
      <c r="A1107" s="174"/>
      <c r="B1107" s="174"/>
      <c r="C1107" s="174"/>
      <c r="D1107" s="174"/>
      <c r="E1107" s="174"/>
      <c r="F1107" s="174"/>
      <c r="G1107" s="174"/>
      <c r="H1107" s="174"/>
      <c r="I1107" s="174"/>
      <c r="J1107" s="174"/>
      <c r="K1107" s="174"/>
      <c r="L1107" s="174"/>
      <c r="M1107" s="174"/>
      <c r="N1107" s="174"/>
      <c r="O1107" s="174"/>
      <c r="P1107" s="174"/>
      <c r="Q1107" s="174"/>
      <c r="R1107" s="174"/>
      <c r="S1107" s="174"/>
      <c r="T1107" s="174"/>
      <c r="U1107" s="174"/>
    </row>
    <row r="1108" ht="15.75" customHeight="1">
      <c r="A1108" s="174"/>
      <c r="B1108" s="174"/>
      <c r="C1108" s="174"/>
      <c r="D1108" s="174"/>
      <c r="E1108" s="174"/>
      <c r="F1108" s="174"/>
      <c r="G1108" s="174"/>
      <c r="H1108" s="174"/>
      <c r="I1108" s="174"/>
      <c r="J1108" s="174"/>
      <c r="K1108" s="174"/>
      <c r="L1108" s="174"/>
      <c r="M1108" s="174"/>
      <c r="N1108" s="174"/>
      <c r="O1108" s="174"/>
      <c r="P1108" s="174"/>
      <c r="Q1108" s="174"/>
      <c r="R1108" s="174"/>
      <c r="S1108" s="174"/>
      <c r="T1108" s="174"/>
      <c r="U1108" s="174"/>
    </row>
    <row r="1109" ht="15.75" customHeight="1">
      <c r="A1109" s="174"/>
      <c r="B1109" s="174"/>
      <c r="C1109" s="174"/>
      <c r="D1109" s="174"/>
      <c r="E1109" s="174"/>
      <c r="F1109" s="174"/>
      <c r="G1109" s="174"/>
      <c r="H1109" s="174"/>
      <c r="I1109" s="174"/>
      <c r="J1109" s="174"/>
      <c r="K1109" s="174"/>
      <c r="L1109" s="174"/>
      <c r="M1109" s="174"/>
      <c r="N1109" s="174"/>
      <c r="O1109" s="174"/>
      <c r="P1109" s="174"/>
      <c r="Q1109" s="174"/>
      <c r="R1109" s="174"/>
      <c r="S1109" s="174"/>
      <c r="T1109" s="174"/>
      <c r="U1109" s="174"/>
    </row>
    <row r="1110" ht="15.75" customHeight="1">
      <c r="A1110" s="174"/>
      <c r="B1110" s="174"/>
      <c r="C1110" s="174"/>
      <c r="D1110" s="174"/>
      <c r="E1110" s="174"/>
      <c r="F1110" s="174"/>
      <c r="G1110" s="174"/>
      <c r="H1110" s="174"/>
      <c r="I1110" s="174"/>
      <c r="J1110" s="174"/>
      <c r="K1110" s="174"/>
      <c r="L1110" s="174"/>
      <c r="M1110" s="174"/>
      <c r="N1110" s="174"/>
      <c r="O1110" s="174"/>
      <c r="P1110" s="174"/>
      <c r="Q1110" s="174"/>
      <c r="R1110" s="174"/>
      <c r="S1110" s="174"/>
      <c r="T1110" s="174"/>
      <c r="U1110" s="174"/>
    </row>
    <row r="1111" ht="15.75" customHeight="1">
      <c r="A1111" s="174"/>
      <c r="B1111" s="174"/>
      <c r="C1111" s="174"/>
      <c r="D1111" s="174"/>
      <c r="E1111" s="174"/>
      <c r="F1111" s="174"/>
      <c r="G1111" s="174"/>
      <c r="H1111" s="174"/>
      <c r="I1111" s="174"/>
      <c r="J1111" s="174"/>
      <c r="K1111" s="174"/>
      <c r="L1111" s="174"/>
      <c r="M1111" s="174"/>
      <c r="N1111" s="174"/>
      <c r="O1111" s="174"/>
      <c r="P1111" s="174"/>
      <c r="Q1111" s="174"/>
      <c r="R1111" s="174"/>
      <c r="S1111" s="174"/>
      <c r="T1111" s="174"/>
      <c r="U1111" s="174"/>
    </row>
    <row r="1112" ht="15.75" customHeight="1">
      <c r="A1112" s="174"/>
      <c r="B1112" s="174"/>
      <c r="C1112" s="174"/>
      <c r="D1112" s="174"/>
      <c r="E1112" s="174"/>
      <c r="F1112" s="174"/>
      <c r="G1112" s="174"/>
      <c r="H1112" s="174"/>
      <c r="I1112" s="174"/>
      <c r="J1112" s="174"/>
      <c r="K1112" s="174"/>
      <c r="L1112" s="174"/>
      <c r="M1112" s="174"/>
      <c r="N1112" s="174"/>
      <c r="O1112" s="174"/>
      <c r="P1112" s="174"/>
      <c r="Q1112" s="174"/>
      <c r="R1112" s="174"/>
      <c r="S1112" s="174"/>
      <c r="T1112" s="174"/>
      <c r="U1112" s="174"/>
    </row>
    <row r="1113" ht="15.75" customHeight="1">
      <c r="A1113" s="174"/>
      <c r="B1113" s="174"/>
      <c r="C1113" s="174"/>
      <c r="D1113" s="174"/>
      <c r="E1113" s="174"/>
      <c r="F1113" s="174"/>
      <c r="G1113" s="174"/>
      <c r="H1113" s="174"/>
      <c r="I1113" s="174"/>
      <c r="J1113" s="174"/>
      <c r="K1113" s="174"/>
      <c r="L1113" s="174"/>
      <c r="M1113" s="174"/>
      <c r="N1113" s="174"/>
      <c r="O1113" s="174"/>
      <c r="P1113" s="174"/>
      <c r="Q1113" s="174"/>
      <c r="R1113" s="174"/>
      <c r="S1113" s="174"/>
      <c r="T1113" s="174"/>
      <c r="U1113" s="174"/>
    </row>
    <row r="1114" ht="15.75" customHeight="1">
      <c r="A1114" s="174"/>
      <c r="B1114" s="174"/>
      <c r="C1114" s="174"/>
      <c r="D1114" s="174"/>
      <c r="E1114" s="174"/>
      <c r="F1114" s="174"/>
      <c r="G1114" s="174"/>
      <c r="H1114" s="174"/>
      <c r="I1114" s="174"/>
      <c r="J1114" s="174"/>
      <c r="K1114" s="174"/>
      <c r="L1114" s="174"/>
      <c r="M1114" s="174"/>
      <c r="N1114" s="174"/>
      <c r="O1114" s="174"/>
      <c r="P1114" s="174"/>
      <c r="Q1114" s="174"/>
      <c r="R1114" s="174"/>
      <c r="S1114" s="174"/>
      <c r="T1114" s="174"/>
      <c r="U1114" s="174"/>
    </row>
    <row r="1115" ht="15.75" customHeight="1">
      <c r="A1115" s="174"/>
      <c r="B1115" s="174"/>
      <c r="C1115" s="174"/>
      <c r="D1115" s="174"/>
      <c r="E1115" s="174"/>
      <c r="F1115" s="174"/>
      <c r="G1115" s="174"/>
      <c r="H1115" s="174"/>
      <c r="I1115" s="174"/>
      <c r="J1115" s="174"/>
      <c r="K1115" s="174"/>
      <c r="L1115" s="174"/>
      <c r="M1115" s="174"/>
      <c r="N1115" s="174"/>
      <c r="O1115" s="174"/>
      <c r="P1115" s="174"/>
      <c r="Q1115" s="174"/>
      <c r="R1115" s="174"/>
      <c r="S1115" s="174"/>
      <c r="T1115" s="174"/>
      <c r="U1115" s="174"/>
    </row>
    <row r="1116" ht="15.75" customHeight="1">
      <c r="A1116" s="174"/>
      <c r="B1116" s="174"/>
      <c r="C1116" s="174"/>
      <c r="D1116" s="174"/>
      <c r="E1116" s="174"/>
      <c r="F1116" s="174"/>
      <c r="G1116" s="174"/>
      <c r="H1116" s="174"/>
      <c r="I1116" s="174"/>
      <c r="J1116" s="174"/>
      <c r="K1116" s="174"/>
      <c r="L1116" s="174"/>
      <c r="M1116" s="174"/>
      <c r="N1116" s="174"/>
      <c r="O1116" s="174"/>
      <c r="P1116" s="174"/>
      <c r="Q1116" s="174"/>
      <c r="R1116" s="174"/>
      <c r="S1116" s="174"/>
      <c r="T1116" s="174"/>
      <c r="U1116" s="174"/>
    </row>
    <row r="1117" ht="15.75" customHeight="1">
      <c r="A1117" s="174"/>
      <c r="B1117" s="174"/>
      <c r="C1117" s="174"/>
      <c r="D1117" s="174"/>
      <c r="E1117" s="174"/>
      <c r="F1117" s="174"/>
      <c r="G1117" s="174"/>
      <c r="H1117" s="174"/>
      <c r="I1117" s="174"/>
      <c r="J1117" s="174"/>
      <c r="K1117" s="174"/>
      <c r="L1117" s="174"/>
      <c r="M1117" s="174"/>
      <c r="N1117" s="174"/>
      <c r="O1117" s="174"/>
      <c r="P1117" s="174"/>
      <c r="Q1117" s="174"/>
      <c r="R1117" s="174"/>
      <c r="S1117" s="174"/>
      <c r="T1117" s="174"/>
      <c r="U1117" s="174"/>
    </row>
    <row r="1118" ht="15.75" customHeight="1">
      <c r="A1118" s="174"/>
      <c r="B1118" s="174"/>
      <c r="C1118" s="174"/>
      <c r="D1118" s="174"/>
      <c r="E1118" s="174"/>
      <c r="F1118" s="174"/>
      <c r="G1118" s="174"/>
      <c r="H1118" s="174"/>
      <c r="I1118" s="174"/>
      <c r="J1118" s="174"/>
      <c r="K1118" s="174"/>
      <c r="L1118" s="174"/>
      <c r="M1118" s="174"/>
      <c r="N1118" s="174"/>
      <c r="O1118" s="174"/>
      <c r="P1118" s="174"/>
      <c r="Q1118" s="174"/>
      <c r="R1118" s="174"/>
      <c r="S1118" s="174"/>
      <c r="T1118" s="174"/>
      <c r="U1118" s="174"/>
    </row>
    <row r="1119" ht="15.75" customHeight="1">
      <c r="A1119" s="174"/>
      <c r="B1119" s="174"/>
      <c r="C1119" s="174"/>
      <c r="D1119" s="174"/>
      <c r="E1119" s="174"/>
      <c r="F1119" s="174"/>
      <c r="G1119" s="174"/>
      <c r="H1119" s="174"/>
      <c r="I1119" s="174"/>
      <c r="J1119" s="174"/>
      <c r="K1119" s="174"/>
      <c r="L1119" s="174"/>
      <c r="M1119" s="174"/>
      <c r="N1119" s="174"/>
      <c r="O1119" s="174"/>
      <c r="P1119" s="174"/>
      <c r="Q1119" s="174"/>
      <c r="R1119" s="174"/>
      <c r="S1119" s="174"/>
      <c r="T1119" s="174"/>
      <c r="U1119" s="174"/>
    </row>
    <row r="1120" ht="15.75" customHeight="1">
      <c r="A1120" s="174"/>
      <c r="B1120" s="174"/>
      <c r="C1120" s="174"/>
      <c r="D1120" s="174"/>
      <c r="E1120" s="174"/>
      <c r="F1120" s="174"/>
      <c r="G1120" s="174"/>
      <c r="H1120" s="174"/>
      <c r="I1120" s="174"/>
      <c r="J1120" s="174"/>
      <c r="K1120" s="174"/>
      <c r="L1120" s="174"/>
      <c r="M1120" s="174"/>
      <c r="N1120" s="174"/>
      <c r="O1120" s="174"/>
      <c r="P1120" s="174"/>
      <c r="Q1120" s="174"/>
      <c r="R1120" s="174"/>
      <c r="S1120" s="174"/>
      <c r="T1120" s="174"/>
      <c r="U1120" s="174"/>
    </row>
    <row r="1121" ht="15.75" customHeight="1">
      <c r="A1121" s="174"/>
      <c r="B1121" s="174"/>
      <c r="C1121" s="174"/>
      <c r="D1121" s="174"/>
      <c r="E1121" s="174"/>
      <c r="F1121" s="174"/>
      <c r="G1121" s="174"/>
      <c r="H1121" s="174"/>
      <c r="I1121" s="174"/>
      <c r="J1121" s="174"/>
      <c r="K1121" s="174"/>
      <c r="L1121" s="174"/>
      <c r="M1121" s="174"/>
      <c r="N1121" s="174"/>
      <c r="O1121" s="174"/>
      <c r="P1121" s="174"/>
      <c r="Q1121" s="174"/>
      <c r="R1121" s="174"/>
      <c r="S1121" s="174"/>
      <c r="T1121" s="174"/>
      <c r="U1121" s="174"/>
    </row>
    <row r="1122" ht="15.75" customHeight="1">
      <c r="A1122" s="174"/>
      <c r="B1122" s="174"/>
      <c r="C1122" s="174"/>
      <c r="D1122" s="174"/>
      <c r="E1122" s="174"/>
      <c r="F1122" s="174"/>
      <c r="G1122" s="174"/>
      <c r="H1122" s="174"/>
      <c r="I1122" s="174"/>
      <c r="J1122" s="174"/>
      <c r="K1122" s="174"/>
      <c r="L1122" s="174"/>
      <c r="M1122" s="174"/>
      <c r="N1122" s="174"/>
      <c r="O1122" s="174"/>
      <c r="P1122" s="174"/>
      <c r="Q1122" s="174"/>
      <c r="R1122" s="174"/>
      <c r="S1122" s="174"/>
      <c r="T1122" s="174"/>
      <c r="U1122" s="174"/>
    </row>
    <row r="1123" ht="15.75" customHeight="1">
      <c r="A1123" s="174"/>
      <c r="B1123" s="174"/>
      <c r="C1123" s="174"/>
      <c r="D1123" s="174"/>
      <c r="E1123" s="174"/>
      <c r="F1123" s="174"/>
      <c r="G1123" s="174"/>
      <c r="H1123" s="174"/>
      <c r="I1123" s="174"/>
      <c r="J1123" s="174"/>
      <c r="K1123" s="174"/>
      <c r="L1123" s="174"/>
      <c r="M1123" s="174"/>
      <c r="N1123" s="174"/>
      <c r="O1123" s="174"/>
      <c r="P1123" s="174"/>
      <c r="Q1123" s="174"/>
      <c r="R1123" s="174"/>
      <c r="S1123" s="174"/>
      <c r="T1123" s="174"/>
      <c r="U1123" s="174"/>
    </row>
    <row r="1124" ht="15.75" customHeight="1">
      <c r="A1124" s="174"/>
      <c r="B1124" s="174"/>
      <c r="C1124" s="174"/>
      <c r="D1124" s="174"/>
      <c r="E1124" s="174"/>
      <c r="F1124" s="174"/>
      <c r="G1124" s="174"/>
      <c r="H1124" s="174"/>
      <c r="I1124" s="174"/>
      <c r="J1124" s="174"/>
      <c r="K1124" s="174"/>
      <c r="L1124" s="174"/>
      <c r="M1124" s="174"/>
      <c r="N1124" s="174"/>
      <c r="O1124" s="174"/>
      <c r="P1124" s="174"/>
      <c r="Q1124" s="174"/>
      <c r="R1124" s="174"/>
      <c r="S1124" s="174"/>
      <c r="T1124" s="174"/>
      <c r="U1124" s="174"/>
    </row>
    <row r="1125" ht="15.75" customHeight="1">
      <c r="A1125" s="174"/>
      <c r="B1125" s="174"/>
      <c r="C1125" s="174"/>
      <c r="D1125" s="174"/>
      <c r="E1125" s="174"/>
      <c r="F1125" s="174"/>
      <c r="G1125" s="174"/>
      <c r="H1125" s="174"/>
      <c r="I1125" s="174"/>
      <c r="J1125" s="174"/>
      <c r="K1125" s="174"/>
      <c r="L1125" s="174"/>
      <c r="M1125" s="174"/>
      <c r="N1125" s="174"/>
      <c r="O1125" s="174"/>
      <c r="P1125" s="174"/>
      <c r="Q1125" s="174"/>
      <c r="R1125" s="174"/>
      <c r="S1125" s="174"/>
      <c r="T1125" s="174"/>
      <c r="U1125" s="174"/>
    </row>
    <row r="1126" ht="15.75" customHeight="1">
      <c r="A1126" s="174"/>
      <c r="B1126" s="174"/>
      <c r="C1126" s="174"/>
      <c r="D1126" s="174"/>
      <c r="E1126" s="174"/>
      <c r="F1126" s="174"/>
      <c r="G1126" s="174"/>
      <c r="H1126" s="174"/>
      <c r="I1126" s="174"/>
      <c r="J1126" s="174"/>
      <c r="K1126" s="174"/>
      <c r="L1126" s="174"/>
      <c r="M1126" s="174"/>
      <c r="N1126" s="174"/>
      <c r="O1126" s="174"/>
      <c r="P1126" s="174"/>
      <c r="Q1126" s="174"/>
      <c r="R1126" s="174"/>
      <c r="S1126" s="174"/>
      <c r="T1126" s="174"/>
      <c r="U1126" s="174"/>
    </row>
    <row r="1127" ht="15.75" customHeight="1">
      <c r="A1127" s="174"/>
      <c r="B1127" s="174"/>
      <c r="C1127" s="174"/>
      <c r="D1127" s="174"/>
      <c r="E1127" s="174"/>
      <c r="F1127" s="174"/>
      <c r="G1127" s="174"/>
      <c r="H1127" s="174"/>
      <c r="I1127" s="174"/>
      <c r="J1127" s="174"/>
      <c r="K1127" s="174"/>
      <c r="L1127" s="174"/>
      <c r="M1127" s="174"/>
      <c r="N1127" s="174"/>
      <c r="O1127" s="174"/>
      <c r="P1127" s="174"/>
      <c r="Q1127" s="174"/>
      <c r="R1127" s="174"/>
      <c r="S1127" s="174"/>
      <c r="T1127" s="174"/>
      <c r="U1127" s="174"/>
    </row>
    <row r="1128" ht="15.75" customHeight="1">
      <c r="A1128" s="174"/>
      <c r="B1128" s="174"/>
      <c r="C1128" s="174"/>
      <c r="D1128" s="174"/>
      <c r="E1128" s="174"/>
      <c r="F1128" s="174"/>
      <c r="G1128" s="174"/>
      <c r="H1128" s="174"/>
      <c r="I1128" s="174"/>
      <c r="J1128" s="174"/>
      <c r="K1128" s="174"/>
      <c r="L1128" s="174"/>
      <c r="M1128" s="174"/>
      <c r="N1128" s="174"/>
      <c r="O1128" s="174"/>
      <c r="P1128" s="174"/>
      <c r="Q1128" s="174"/>
      <c r="R1128" s="174"/>
      <c r="S1128" s="174"/>
      <c r="T1128" s="174"/>
      <c r="U1128" s="174"/>
    </row>
    <row r="1129" ht="15.75" customHeight="1">
      <c r="A1129" s="174"/>
      <c r="B1129" s="174"/>
      <c r="C1129" s="174"/>
      <c r="D1129" s="174"/>
      <c r="E1129" s="174"/>
      <c r="F1129" s="174"/>
      <c r="G1129" s="174"/>
      <c r="H1129" s="174"/>
      <c r="I1129" s="174"/>
      <c r="J1129" s="174"/>
      <c r="K1129" s="174"/>
      <c r="L1129" s="174"/>
      <c r="M1129" s="174"/>
      <c r="N1129" s="174"/>
      <c r="O1129" s="174"/>
      <c r="P1129" s="174"/>
      <c r="Q1129" s="174"/>
      <c r="R1129" s="174"/>
      <c r="S1129" s="174"/>
      <c r="T1129" s="174"/>
      <c r="U1129" s="174"/>
    </row>
    <row r="1130" ht="15.75" customHeight="1">
      <c r="A1130" s="174"/>
      <c r="B1130" s="174"/>
      <c r="C1130" s="174"/>
      <c r="D1130" s="174"/>
      <c r="E1130" s="174"/>
      <c r="F1130" s="174"/>
      <c r="G1130" s="174"/>
      <c r="H1130" s="174"/>
      <c r="I1130" s="174"/>
      <c r="J1130" s="174"/>
      <c r="K1130" s="174"/>
      <c r="L1130" s="174"/>
      <c r="M1130" s="174"/>
      <c r="N1130" s="174"/>
      <c r="O1130" s="174"/>
      <c r="P1130" s="174"/>
      <c r="Q1130" s="174"/>
      <c r="R1130" s="174"/>
      <c r="S1130" s="174"/>
      <c r="T1130" s="174"/>
      <c r="U1130" s="174"/>
    </row>
    <row r="1131" ht="15.75" customHeight="1">
      <c r="A1131" s="174"/>
      <c r="B1131" s="174"/>
      <c r="C1131" s="174"/>
      <c r="D1131" s="174"/>
      <c r="E1131" s="174"/>
      <c r="F1131" s="174"/>
      <c r="G1131" s="174"/>
      <c r="H1131" s="174"/>
      <c r="I1131" s="174"/>
      <c r="J1131" s="174"/>
      <c r="K1131" s="174"/>
      <c r="L1131" s="174"/>
      <c r="M1131" s="174"/>
      <c r="N1131" s="174"/>
      <c r="O1131" s="174"/>
      <c r="P1131" s="174"/>
      <c r="Q1131" s="174"/>
      <c r="R1131" s="174"/>
      <c r="S1131" s="174"/>
      <c r="T1131" s="174"/>
      <c r="U1131" s="174"/>
    </row>
    <row r="1132" ht="15.75" customHeight="1">
      <c r="A1132" s="174"/>
      <c r="B1132" s="174"/>
      <c r="C1132" s="174"/>
      <c r="D1132" s="174"/>
      <c r="E1132" s="174"/>
      <c r="F1132" s="174"/>
      <c r="G1132" s="174"/>
      <c r="H1132" s="174"/>
      <c r="I1132" s="174"/>
      <c r="J1132" s="174"/>
      <c r="K1132" s="174"/>
      <c r="L1132" s="174"/>
      <c r="M1132" s="174"/>
      <c r="N1132" s="174"/>
      <c r="O1132" s="174"/>
      <c r="P1132" s="174"/>
      <c r="Q1132" s="174"/>
      <c r="R1132" s="174"/>
      <c r="S1132" s="174"/>
      <c r="T1132" s="174"/>
      <c r="U1132" s="174"/>
    </row>
    <row r="1133" ht="15.75" customHeight="1">
      <c r="A1133" s="174"/>
      <c r="B1133" s="174"/>
      <c r="C1133" s="174"/>
      <c r="D1133" s="174"/>
      <c r="E1133" s="174"/>
      <c r="F1133" s="174"/>
      <c r="G1133" s="174"/>
      <c r="H1133" s="174"/>
      <c r="I1133" s="174"/>
      <c r="J1133" s="174"/>
      <c r="K1133" s="174"/>
      <c r="L1133" s="174"/>
      <c r="M1133" s="174"/>
      <c r="N1133" s="174"/>
      <c r="O1133" s="174"/>
      <c r="P1133" s="174"/>
      <c r="Q1133" s="174"/>
      <c r="R1133" s="174"/>
      <c r="S1133" s="174"/>
      <c r="T1133" s="174"/>
      <c r="U1133" s="174"/>
    </row>
    <row r="1134" ht="15.75" customHeight="1">
      <c r="A1134" s="174"/>
      <c r="B1134" s="174"/>
      <c r="C1134" s="174"/>
      <c r="D1134" s="174"/>
      <c r="E1134" s="174"/>
      <c r="F1134" s="174"/>
      <c r="G1134" s="174"/>
      <c r="H1134" s="174"/>
      <c r="I1134" s="174"/>
      <c r="J1134" s="174"/>
      <c r="K1134" s="174"/>
      <c r="L1134" s="174"/>
      <c r="M1134" s="174"/>
      <c r="N1134" s="174"/>
      <c r="O1134" s="174"/>
      <c r="P1134" s="174"/>
      <c r="Q1134" s="174"/>
      <c r="R1134" s="174"/>
      <c r="S1134" s="174"/>
      <c r="T1134" s="174"/>
      <c r="U1134" s="174"/>
    </row>
    <row r="1135" ht="15.75" customHeight="1">
      <c r="A1135" s="174"/>
      <c r="B1135" s="174"/>
      <c r="C1135" s="174"/>
      <c r="D1135" s="174"/>
      <c r="E1135" s="174"/>
      <c r="F1135" s="174"/>
      <c r="G1135" s="174"/>
      <c r="H1135" s="174"/>
      <c r="I1135" s="174"/>
      <c r="J1135" s="174"/>
      <c r="K1135" s="174"/>
      <c r="L1135" s="174"/>
      <c r="M1135" s="174"/>
      <c r="N1135" s="174"/>
      <c r="O1135" s="174"/>
      <c r="P1135" s="174"/>
      <c r="Q1135" s="174"/>
      <c r="R1135" s="174"/>
      <c r="S1135" s="174"/>
      <c r="T1135" s="174"/>
      <c r="U1135" s="174"/>
    </row>
    <row r="1136" ht="15.75" customHeight="1">
      <c r="A1136" s="174"/>
      <c r="B1136" s="174"/>
      <c r="C1136" s="174"/>
      <c r="D1136" s="174"/>
      <c r="E1136" s="174"/>
      <c r="F1136" s="174"/>
      <c r="G1136" s="174"/>
      <c r="H1136" s="174"/>
      <c r="I1136" s="174"/>
      <c r="J1136" s="174"/>
      <c r="K1136" s="174"/>
      <c r="L1136" s="174"/>
      <c r="M1136" s="174"/>
      <c r="N1136" s="174"/>
      <c r="O1136" s="174"/>
      <c r="P1136" s="174"/>
      <c r="Q1136" s="174"/>
      <c r="R1136" s="174"/>
      <c r="S1136" s="174"/>
      <c r="T1136" s="174"/>
      <c r="U1136" s="174"/>
    </row>
    <row r="1137" ht="15.75" customHeight="1">
      <c r="A1137" s="174"/>
      <c r="B1137" s="174"/>
      <c r="C1137" s="174"/>
      <c r="D1137" s="174"/>
      <c r="E1137" s="174"/>
      <c r="F1137" s="174"/>
      <c r="G1137" s="174"/>
      <c r="H1137" s="174"/>
      <c r="I1137" s="174"/>
      <c r="J1137" s="174"/>
      <c r="K1137" s="174"/>
      <c r="L1137" s="174"/>
      <c r="M1137" s="174"/>
      <c r="N1137" s="174"/>
      <c r="O1137" s="174"/>
      <c r="P1137" s="174"/>
      <c r="Q1137" s="174"/>
      <c r="R1137" s="174"/>
      <c r="S1137" s="174"/>
      <c r="T1137" s="174"/>
      <c r="U1137" s="174"/>
    </row>
    <row r="1138" ht="15.75" customHeight="1">
      <c r="A1138" s="174"/>
      <c r="B1138" s="174"/>
      <c r="C1138" s="174"/>
      <c r="D1138" s="174"/>
      <c r="E1138" s="174"/>
      <c r="F1138" s="174"/>
      <c r="G1138" s="174"/>
      <c r="H1138" s="174"/>
      <c r="I1138" s="174"/>
      <c r="J1138" s="174"/>
      <c r="K1138" s="174"/>
      <c r="L1138" s="174"/>
      <c r="M1138" s="174"/>
      <c r="N1138" s="174"/>
      <c r="O1138" s="174"/>
      <c r="P1138" s="174"/>
      <c r="Q1138" s="174"/>
      <c r="R1138" s="174"/>
      <c r="S1138" s="174"/>
      <c r="T1138" s="174"/>
      <c r="U1138" s="174"/>
    </row>
    <row r="1139" ht="15.75" customHeight="1">
      <c r="A1139" s="174"/>
      <c r="B1139" s="174"/>
      <c r="C1139" s="174"/>
      <c r="D1139" s="174"/>
      <c r="E1139" s="174"/>
      <c r="F1139" s="174"/>
      <c r="G1139" s="174"/>
      <c r="H1139" s="174"/>
      <c r="I1139" s="174"/>
      <c r="J1139" s="174"/>
      <c r="K1139" s="174"/>
      <c r="L1139" s="174"/>
      <c r="M1139" s="174"/>
      <c r="N1139" s="174"/>
      <c r="O1139" s="174"/>
      <c r="P1139" s="174"/>
      <c r="Q1139" s="174"/>
      <c r="R1139" s="174"/>
      <c r="S1139" s="174"/>
      <c r="T1139" s="174"/>
      <c r="U1139" s="174"/>
    </row>
    <row r="1140" ht="15.75" customHeight="1">
      <c r="A1140" s="174"/>
      <c r="B1140" s="174"/>
      <c r="C1140" s="174"/>
      <c r="D1140" s="174"/>
      <c r="E1140" s="174"/>
      <c r="F1140" s="174"/>
      <c r="G1140" s="174"/>
      <c r="H1140" s="174"/>
      <c r="I1140" s="174"/>
      <c r="J1140" s="174"/>
      <c r="K1140" s="174"/>
      <c r="L1140" s="174"/>
      <c r="M1140" s="174"/>
      <c r="N1140" s="174"/>
      <c r="O1140" s="174"/>
      <c r="P1140" s="174"/>
      <c r="Q1140" s="174"/>
      <c r="R1140" s="174"/>
      <c r="S1140" s="174"/>
      <c r="T1140" s="174"/>
      <c r="U1140" s="174"/>
    </row>
    <row r="1141" ht="15.75" customHeight="1">
      <c r="A1141" s="174"/>
      <c r="B1141" s="174"/>
      <c r="C1141" s="174"/>
      <c r="D1141" s="174"/>
      <c r="E1141" s="174"/>
      <c r="F1141" s="174"/>
      <c r="G1141" s="174"/>
      <c r="H1141" s="174"/>
      <c r="I1141" s="174"/>
      <c r="J1141" s="174"/>
      <c r="K1141" s="174"/>
      <c r="L1141" s="174"/>
      <c r="M1141" s="174"/>
      <c r="N1141" s="174"/>
      <c r="O1141" s="174"/>
      <c r="P1141" s="174"/>
      <c r="Q1141" s="174"/>
      <c r="R1141" s="174"/>
      <c r="S1141" s="174"/>
      <c r="T1141" s="174"/>
      <c r="U1141" s="174"/>
    </row>
    <row r="1142" ht="15.75" customHeight="1">
      <c r="A1142" s="174"/>
      <c r="B1142" s="174"/>
      <c r="C1142" s="174"/>
      <c r="D1142" s="174"/>
      <c r="E1142" s="174"/>
      <c r="F1142" s="174"/>
      <c r="G1142" s="174"/>
      <c r="H1142" s="174"/>
      <c r="I1142" s="174"/>
      <c r="J1142" s="174"/>
      <c r="K1142" s="174"/>
      <c r="L1142" s="174"/>
      <c r="M1142" s="174"/>
      <c r="N1142" s="174"/>
      <c r="O1142" s="174"/>
      <c r="P1142" s="174"/>
      <c r="Q1142" s="174"/>
      <c r="R1142" s="174"/>
      <c r="S1142" s="174"/>
      <c r="T1142" s="174"/>
      <c r="U1142" s="174"/>
    </row>
    <row r="1143" ht="15.75" customHeight="1">
      <c r="A1143" s="174"/>
      <c r="B1143" s="174"/>
      <c r="C1143" s="174"/>
      <c r="D1143" s="174"/>
      <c r="E1143" s="174"/>
      <c r="F1143" s="174"/>
      <c r="G1143" s="174"/>
      <c r="H1143" s="174"/>
      <c r="I1143" s="174"/>
      <c r="J1143" s="174"/>
      <c r="K1143" s="174"/>
      <c r="L1143" s="174"/>
      <c r="M1143" s="174"/>
      <c r="N1143" s="174"/>
      <c r="O1143" s="174"/>
      <c r="P1143" s="174"/>
      <c r="Q1143" s="174"/>
      <c r="R1143" s="174"/>
      <c r="S1143" s="174"/>
      <c r="T1143" s="174"/>
      <c r="U1143" s="174"/>
    </row>
    <row r="1144" ht="15.75" customHeight="1">
      <c r="A1144" s="174"/>
      <c r="B1144" s="174"/>
      <c r="C1144" s="174"/>
      <c r="D1144" s="174"/>
      <c r="E1144" s="174"/>
      <c r="F1144" s="174"/>
      <c r="G1144" s="174"/>
      <c r="H1144" s="174"/>
      <c r="I1144" s="174"/>
      <c r="J1144" s="174"/>
      <c r="K1144" s="174"/>
      <c r="L1144" s="174"/>
      <c r="M1144" s="174"/>
      <c r="N1144" s="174"/>
      <c r="O1144" s="174"/>
      <c r="P1144" s="174"/>
      <c r="Q1144" s="174"/>
      <c r="R1144" s="174"/>
      <c r="S1144" s="174"/>
      <c r="T1144" s="174"/>
      <c r="U1144" s="174"/>
    </row>
    <row r="1145" ht="15.75" customHeight="1">
      <c r="A1145" s="174"/>
      <c r="B1145" s="174"/>
      <c r="C1145" s="174"/>
      <c r="D1145" s="174"/>
      <c r="E1145" s="174"/>
      <c r="F1145" s="174"/>
      <c r="G1145" s="174"/>
      <c r="H1145" s="174"/>
      <c r="I1145" s="174"/>
      <c r="J1145" s="174"/>
      <c r="K1145" s="174"/>
      <c r="L1145" s="174"/>
      <c r="M1145" s="174"/>
      <c r="N1145" s="174"/>
      <c r="O1145" s="174"/>
      <c r="P1145" s="174"/>
      <c r="Q1145" s="174"/>
      <c r="R1145" s="174"/>
      <c r="S1145" s="174"/>
      <c r="T1145" s="174"/>
      <c r="U1145" s="174"/>
    </row>
    <row r="1146" ht="15.75" customHeight="1">
      <c r="A1146" s="174"/>
      <c r="B1146" s="174"/>
      <c r="C1146" s="174"/>
      <c r="D1146" s="174"/>
      <c r="E1146" s="174"/>
      <c r="F1146" s="174"/>
      <c r="G1146" s="174"/>
      <c r="H1146" s="174"/>
      <c r="I1146" s="174"/>
      <c r="J1146" s="174"/>
      <c r="K1146" s="174"/>
      <c r="L1146" s="174"/>
      <c r="M1146" s="174"/>
      <c r="N1146" s="174"/>
      <c r="O1146" s="174"/>
      <c r="P1146" s="174"/>
      <c r="Q1146" s="174"/>
      <c r="R1146" s="174"/>
      <c r="S1146" s="174"/>
      <c r="T1146" s="174"/>
      <c r="U1146" s="174"/>
    </row>
    <row r="1147" ht="15.75" customHeight="1">
      <c r="A1147" s="174"/>
      <c r="B1147" s="174"/>
      <c r="C1147" s="174"/>
      <c r="D1147" s="174"/>
      <c r="E1147" s="174"/>
      <c r="F1147" s="174"/>
      <c r="G1147" s="174"/>
      <c r="H1147" s="174"/>
      <c r="I1147" s="174"/>
      <c r="J1147" s="174"/>
      <c r="K1147" s="174"/>
      <c r="L1147" s="174"/>
      <c r="M1147" s="174"/>
      <c r="N1147" s="174"/>
      <c r="O1147" s="174"/>
      <c r="P1147" s="174"/>
      <c r="Q1147" s="174"/>
      <c r="R1147" s="174"/>
      <c r="S1147" s="174"/>
      <c r="T1147" s="174"/>
      <c r="U1147" s="174"/>
    </row>
    <row r="1148" ht="15.75" customHeight="1">
      <c r="A1148" s="174"/>
      <c r="B1148" s="174"/>
      <c r="C1148" s="174"/>
      <c r="D1148" s="174"/>
      <c r="E1148" s="174"/>
      <c r="F1148" s="174"/>
      <c r="G1148" s="174"/>
      <c r="H1148" s="174"/>
      <c r="I1148" s="174"/>
      <c r="J1148" s="174"/>
      <c r="K1148" s="174"/>
      <c r="L1148" s="174"/>
      <c r="M1148" s="174"/>
      <c r="N1148" s="174"/>
      <c r="O1148" s="174"/>
      <c r="P1148" s="174"/>
      <c r="Q1148" s="174"/>
      <c r="R1148" s="174"/>
      <c r="S1148" s="174"/>
      <c r="T1148" s="174"/>
      <c r="U1148" s="174"/>
    </row>
    <row r="1149" ht="15.75" customHeight="1">
      <c r="A1149" s="174"/>
      <c r="B1149" s="174"/>
      <c r="C1149" s="174"/>
      <c r="D1149" s="174"/>
      <c r="E1149" s="174"/>
      <c r="F1149" s="174"/>
      <c r="G1149" s="174"/>
      <c r="H1149" s="174"/>
      <c r="I1149" s="174"/>
      <c r="J1149" s="174"/>
      <c r="K1149" s="174"/>
      <c r="L1149" s="174"/>
      <c r="M1149" s="174"/>
      <c r="N1149" s="174"/>
      <c r="O1149" s="174"/>
      <c r="P1149" s="174"/>
      <c r="Q1149" s="174"/>
      <c r="R1149" s="174"/>
      <c r="S1149" s="174"/>
      <c r="T1149" s="174"/>
      <c r="U1149" s="174"/>
    </row>
    <row r="1150" ht="15.75" customHeight="1">
      <c r="A1150" s="174"/>
      <c r="B1150" s="174"/>
      <c r="C1150" s="174"/>
      <c r="D1150" s="174"/>
      <c r="E1150" s="174"/>
      <c r="F1150" s="174"/>
      <c r="G1150" s="174"/>
      <c r="H1150" s="174"/>
      <c r="I1150" s="174"/>
      <c r="J1150" s="174"/>
      <c r="K1150" s="174"/>
      <c r="L1150" s="174"/>
      <c r="M1150" s="174"/>
      <c r="N1150" s="174"/>
      <c r="O1150" s="174"/>
      <c r="P1150" s="174"/>
      <c r="Q1150" s="174"/>
      <c r="R1150" s="174"/>
      <c r="S1150" s="174"/>
      <c r="T1150" s="174"/>
      <c r="U1150" s="174"/>
    </row>
    <row r="1151" ht="15.75" customHeight="1">
      <c r="A1151" s="174"/>
      <c r="B1151" s="174"/>
      <c r="C1151" s="174"/>
      <c r="D1151" s="174"/>
      <c r="E1151" s="174"/>
      <c r="F1151" s="174"/>
      <c r="G1151" s="174"/>
      <c r="H1151" s="174"/>
      <c r="I1151" s="174"/>
      <c r="J1151" s="174"/>
      <c r="K1151" s="174"/>
      <c r="L1151" s="174"/>
      <c r="M1151" s="174"/>
      <c r="N1151" s="174"/>
      <c r="O1151" s="174"/>
      <c r="P1151" s="174"/>
      <c r="Q1151" s="174"/>
      <c r="R1151" s="174"/>
      <c r="S1151" s="174"/>
      <c r="T1151" s="174"/>
      <c r="U1151" s="174"/>
    </row>
    <row r="1152" ht="15.75" customHeight="1">
      <c r="A1152" s="174"/>
      <c r="B1152" s="174"/>
      <c r="C1152" s="174"/>
      <c r="D1152" s="174"/>
      <c r="E1152" s="174"/>
      <c r="F1152" s="174"/>
      <c r="G1152" s="174"/>
      <c r="H1152" s="174"/>
      <c r="I1152" s="174"/>
      <c r="J1152" s="174"/>
      <c r="K1152" s="174"/>
      <c r="L1152" s="174"/>
      <c r="M1152" s="174"/>
      <c r="N1152" s="174"/>
      <c r="O1152" s="174"/>
      <c r="P1152" s="174"/>
      <c r="Q1152" s="174"/>
      <c r="R1152" s="174"/>
      <c r="S1152" s="174"/>
      <c r="T1152" s="174"/>
      <c r="U1152" s="174"/>
    </row>
    <row r="1153" ht="15.75" customHeight="1">
      <c r="A1153" s="174"/>
      <c r="B1153" s="174"/>
      <c r="C1153" s="174"/>
      <c r="D1153" s="174"/>
      <c r="E1153" s="174"/>
      <c r="F1153" s="174"/>
      <c r="G1153" s="174"/>
      <c r="H1153" s="174"/>
      <c r="I1153" s="174"/>
      <c r="J1153" s="174"/>
      <c r="K1153" s="174"/>
      <c r="L1153" s="174"/>
      <c r="M1153" s="174"/>
      <c r="N1153" s="174"/>
      <c r="O1153" s="174"/>
      <c r="P1153" s="174"/>
      <c r="Q1153" s="174"/>
      <c r="R1153" s="174"/>
      <c r="S1153" s="174"/>
      <c r="T1153" s="174"/>
      <c r="U1153" s="174"/>
    </row>
    <row r="1154" ht="15.75" customHeight="1">
      <c r="A1154" s="174"/>
      <c r="B1154" s="174"/>
      <c r="C1154" s="174"/>
      <c r="D1154" s="174"/>
      <c r="E1154" s="174"/>
      <c r="F1154" s="174"/>
      <c r="G1154" s="174"/>
      <c r="H1154" s="174"/>
      <c r="I1154" s="174"/>
      <c r="J1154" s="174"/>
      <c r="K1154" s="174"/>
      <c r="L1154" s="174"/>
      <c r="M1154" s="174"/>
      <c r="N1154" s="174"/>
      <c r="O1154" s="174"/>
      <c r="P1154" s="174"/>
      <c r="Q1154" s="174"/>
      <c r="R1154" s="174"/>
      <c r="S1154" s="174"/>
      <c r="T1154" s="174"/>
      <c r="U1154" s="174"/>
    </row>
    <row r="1155" ht="15.75" customHeight="1">
      <c r="A1155" s="174"/>
      <c r="B1155" s="174"/>
      <c r="C1155" s="174"/>
      <c r="D1155" s="174"/>
      <c r="E1155" s="174"/>
      <c r="F1155" s="174"/>
      <c r="G1155" s="174"/>
      <c r="H1155" s="174"/>
      <c r="I1155" s="174"/>
      <c r="J1155" s="174"/>
      <c r="K1155" s="174"/>
      <c r="L1155" s="174"/>
      <c r="M1155" s="174"/>
      <c r="N1155" s="174"/>
      <c r="O1155" s="174"/>
      <c r="P1155" s="174"/>
      <c r="Q1155" s="174"/>
      <c r="R1155" s="174"/>
      <c r="S1155" s="174"/>
      <c r="T1155" s="174"/>
      <c r="U1155" s="174"/>
    </row>
    <row r="1156" ht="15.75" customHeight="1">
      <c r="A1156" s="174"/>
      <c r="B1156" s="174"/>
      <c r="C1156" s="174"/>
      <c r="D1156" s="174"/>
      <c r="E1156" s="174"/>
      <c r="F1156" s="174"/>
      <c r="G1156" s="174"/>
      <c r="H1156" s="174"/>
      <c r="I1156" s="174"/>
      <c r="J1156" s="174"/>
      <c r="K1156" s="174"/>
      <c r="L1156" s="174"/>
      <c r="M1156" s="174"/>
      <c r="N1156" s="174"/>
      <c r="O1156" s="174"/>
      <c r="P1156" s="174"/>
      <c r="Q1156" s="174"/>
      <c r="R1156" s="174"/>
      <c r="S1156" s="174"/>
      <c r="T1156" s="174"/>
      <c r="U1156" s="174"/>
    </row>
    <row r="1157" ht="15.75" customHeight="1">
      <c r="A1157" s="174"/>
      <c r="B1157" s="174"/>
      <c r="C1157" s="174"/>
      <c r="D1157" s="174"/>
      <c r="E1157" s="174"/>
      <c r="F1157" s="174"/>
      <c r="G1157" s="174"/>
      <c r="H1157" s="174"/>
      <c r="I1157" s="174"/>
      <c r="J1157" s="174"/>
      <c r="K1157" s="174"/>
      <c r="L1157" s="174"/>
      <c r="M1157" s="174"/>
      <c r="N1157" s="174"/>
      <c r="O1157" s="174"/>
      <c r="P1157" s="174"/>
      <c r="Q1157" s="174"/>
      <c r="R1157" s="174"/>
      <c r="S1157" s="174"/>
      <c r="T1157" s="174"/>
      <c r="U1157" s="174"/>
    </row>
    <row r="1158" ht="15.75" customHeight="1">
      <c r="A1158" s="174"/>
      <c r="B1158" s="174"/>
      <c r="C1158" s="174"/>
      <c r="D1158" s="174"/>
      <c r="E1158" s="174"/>
      <c r="F1158" s="174"/>
      <c r="G1158" s="174"/>
      <c r="H1158" s="174"/>
      <c r="I1158" s="174"/>
      <c r="J1158" s="174"/>
      <c r="K1158" s="174"/>
      <c r="L1158" s="174"/>
      <c r="M1158" s="174"/>
      <c r="N1158" s="174"/>
      <c r="O1158" s="174"/>
      <c r="P1158" s="174"/>
      <c r="Q1158" s="174"/>
      <c r="R1158" s="174"/>
      <c r="S1158" s="174"/>
      <c r="T1158" s="174"/>
      <c r="U1158" s="174"/>
    </row>
    <row r="1159" ht="15.75" customHeight="1">
      <c r="A1159" s="174"/>
      <c r="B1159" s="174"/>
      <c r="C1159" s="174"/>
      <c r="D1159" s="174"/>
      <c r="E1159" s="174"/>
      <c r="F1159" s="174"/>
      <c r="G1159" s="174"/>
      <c r="H1159" s="174"/>
      <c r="I1159" s="174"/>
      <c r="J1159" s="174"/>
      <c r="K1159" s="174"/>
      <c r="L1159" s="174"/>
      <c r="M1159" s="174"/>
      <c r="N1159" s="174"/>
      <c r="O1159" s="174"/>
      <c r="P1159" s="174"/>
      <c r="Q1159" s="174"/>
      <c r="R1159" s="174"/>
      <c r="S1159" s="174"/>
      <c r="T1159" s="174"/>
      <c r="U1159" s="174"/>
    </row>
    <row r="1160" ht="15.75" customHeight="1">
      <c r="A1160" s="174"/>
      <c r="B1160" s="174"/>
      <c r="C1160" s="174"/>
      <c r="D1160" s="174"/>
      <c r="E1160" s="174"/>
      <c r="F1160" s="174"/>
      <c r="G1160" s="174"/>
      <c r="H1160" s="174"/>
      <c r="I1160" s="174"/>
      <c r="J1160" s="174"/>
      <c r="K1160" s="174"/>
      <c r="L1160" s="174"/>
      <c r="M1160" s="174"/>
      <c r="N1160" s="174"/>
      <c r="O1160" s="174"/>
      <c r="P1160" s="174"/>
      <c r="Q1160" s="174"/>
      <c r="R1160" s="174"/>
      <c r="S1160" s="174"/>
      <c r="T1160" s="174"/>
      <c r="U1160" s="174"/>
    </row>
    <row r="1161" ht="15.75" customHeight="1">
      <c r="A1161" s="174"/>
      <c r="B1161" s="174"/>
      <c r="C1161" s="174"/>
      <c r="D1161" s="174"/>
      <c r="E1161" s="174"/>
      <c r="F1161" s="174"/>
      <c r="G1161" s="174"/>
      <c r="H1161" s="174"/>
      <c r="I1161" s="174"/>
      <c r="J1161" s="174"/>
      <c r="K1161" s="174"/>
      <c r="L1161" s="174"/>
      <c r="M1161" s="174"/>
      <c r="N1161" s="174"/>
      <c r="O1161" s="174"/>
      <c r="P1161" s="174"/>
      <c r="Q1161" s="174"/>
      <c r="R1161" s="174"/>
      <c r="S1161" s="174"/>
      <c r="T1161" s="174"/>
      <c r="U1161" s="174"/>
    </row>
    <row r="1162" ht="15.75" customHeight="1">
      <c r="A1162" s="174"/>
      <c r="B1162" s="174"/>
      <c r="C1162" s="174"/>
      <c r="D1162" s="174"/>
      <c r="E1162" s="174"/>
      <c r="F1162" s="174"/>
      <c r="G1162" s="174"/>
      <c r="H1162" s="174"/>
      <c r="I1162" s="174"/>
      <c r="J1162" s="174"/>
      <c r="K1162" s="174"/>
      <c r="L1162" s="174"/>
      <c r="M1162" s="174"/>
      <c r="N1162" s="174"/>
      <c r="O1162" s="174"/>
      <c r="P1162" s="174"/>
      <c r="Q1162" s="174"/>
      <c r="R1162" s="174"/>
      <c r="S1162" s="174"/>
      <c r="T1162" s="174"/>
      <c r="U1162" s="174"/>
    </row>
    <row r="1163" ht="15.75" customHeight="1">
      <c r="A1163" s="174"/>
      <c r="B1163" s="174"/>
      <c r="C1163" s="174"/>
      <c r="D1163" s="174"/>
      <c r="E1163" s="174"/>
      <c r="F1163" s="174"/>
      <c r="G1163" s="174"/>
      <c r="H1163" s="174"/>
      <c r="I1163" s="174"/>
      <c r="J1163" s="174"/>
      <c r="K1163" s="174"/>
      <c r="L1163" s="174"/>
      <c r="M1163" s="174"/>
      <c r="N1163" s="174"/>
      <c r="O1163" s="174"/>
      <c r="P1163" s="174"/>
      <c r="Q1163" s="174"/>
      <c r="R1163" s="174"/>
      <c r="S1163" s="174"/>
      <c r="T1163" s="174"/>
      <c r="U1163" s="174"/>
    </row>
    <row r="1164" ht="15.75" customHeight="1">
      <c r="A1164" s="174"/>
      <c r="B1164" s="174"/>
      <c r="C1164" s="174"/>
      <c r="D1164" s="174"/>
      <c r="E1164" s="174"/>
      <c r="F1164" s="174"/>
      <c r="G1164" s="174"/>
      <c r="H1164" s="174"/>
      <c r="I1164" s="174"/>
      <c r="J1164" s="174"/>
      <c r="K1164" s="174"/>
      <c r="L1164" s="174"/>
      <c r="M1164" s="174"/>
      <c r="N1164" s="174"/>
      <c r="O1164" s="174"/>
      <c r="P1164" s="174"/>
      <c r="Q1164" s="174"/>
      <c r="R1164" s="174"/>
      <c r="S1164" s="174"/>
      <c r="T1164" s="174"/>
      <c r="U1164" s="174"/>
    </row>
    <row r="1165" ht="15.75" customHeight="1">
      <c r="A1165" s="174"/>
      <c r="B1165" s="174"/>
      <c r="C1165" s="174"/>
      <c r="D1165" s="174"/>
      <c r="E1165" s="174"/>
      <c r="F1165" s="174"/>
      <c r="G1165" s="174"/>
      <c r="H1165" s="174"/>
      <c r="I1165" s="174"/>
      <c r="J1165" s="174"/>
      <c r="K1165" s="174"/>
      <c r="L1165" s="174"/>
      <c r="M1165" s="174"/>
      <c r="N1165" s="174"/>
      <c r="O1165" s="174"/>
      <c r="P1165" s="174"/>
      <c r="Q1165" s="174"/>
      <c r="R1165" s="174"/>
      <c r="S1165" s="174"/>
      <c r="T1165" s="174"/>
      <c r="U1165" s="174"/>
    </row>
    <row r="1166" ht="15.75" customHeight="1">
      <c r="A1166" s="174"/>
      <c r="B1166" s="174"/>
      <c r="C1166" s="174"/>
      <c r="D1166" s="174"/>
      <c r="E1166" s="174"/>
      <c r="F1166" s="174"/>
      <c r="G1166" s="174"/>
      <c r="H1166" s="174"/>
      <c r="I1166" s="174"/>
      <c r="J1166" s="174"/>
      <c r="K1166" s="174"/>
      <c r="L1166" s="174"/>
      <c r="M1166" s="174"/>
      <c r="N1166" s="174"/>
      <c r="O1166" s="174"/>
      <c r="P1166" s="174"/>
      <c r="Q1166" s="174"/>
      <c r="R1166" s="174"/>
      <c r="S1166" s="174"/>
      <c r="T1166" s="174"/>
      <c r="U1166" s="174"/>
    </row>
    <row r="1167" ht="15.75" customHeight="1">
      <c r="A1167" s="174"/>
      <c r="B1167" s="174"/>
      <c r="C1167" s="174"/>
      <c r="D1167" s="174"/>
      <c r="E1167" s="174"/>
      <c r="F1167" s="174"/>
      <c r="G1167" s="174"/>
      <c r="H1167" s="174"/>
      <c r="I1167" s="174"/>
      <c r="J1167" s="174"/>
      <c r="K1167" s="174"/>
      <c r="L1167" s="174"/>
      <c r="M1167" s="174"/>
      <c r="N1167" s="174"/>
      <c r="O1167" s="174"/>
      <c r="P1167" s="174"/>
      <c r="Q1167" s="174"/>
      <c r="R1167" s="174"/>
      <c r="S1167" s="174"/>
      <c r="T1167" s="174"/>
      <c r="U1167" s="174"/>
    </row>
    <row r="1168" ht="15.75" customHeight="1">
      <c r="A1168" s="174"/>
      <c r="B1168" s="174"/>
      <c r="C1168" s="174"/>
      <c r="D1168" s="174"/>
      <c r="E1168" s="174"/>
      <c r="F1168" s="174"/>
      <c r="G1168" s="174"/>
      <c r="H1168" s="174"/>
      <c r="I1168" s="174"/>
      <c r="J1168" s="174"/>
      <c r="K1168" s="174"/>
      <c r="L1168" s="174"/>
      <c r="M1168" s="174"/>
      <c r="N1168" s="174"/>
      <c r="O1168" s="174"/>
      <c r="P1168" s="174"/>
      <c r="Q1168" s="174"/>
      <c r="R1168" s="174"/>
      <c r="S1168" s="174"/>
      <c r="T1168" s="174"/>
      <c r="U1168" s="174"/>
    </row>
    <row r="1169" ht="15.75" customHeight="1">
      <c r="A1169" s="174"/>
      <c r="B1169" s="174"/>
      <c r="C1169" s="174"/>
      <c r="D1169" s="174"/>
      <c r="E1169" s="174"/>
      <c r="F1169" s="174"/>
      <c r="G1169" s="174"/>
      <c r="H1169" s="174"/>
      <c r="I1169" s="174"/>
      <c r="J1169" s="174"/>
      <c r="K1169" s="174"/>
      <c r="L1169" s="174"/>
      <c r="M1169" s="174"/>
      <c r="N1169" s="174"/>
      <c r="O1169" s="174"/>
      <c r="P1169" s="174"/>
      <c r="Q1169" s="174"/>
      <c r="R1169" s="174"/>
      <c r="S1169" s="174"/>
      <c r="T1169" s="174"/>
      <c r="U1169" s="174"/>
    </row>
    <row r="1170" ht="15.75" customHeight="1">
      <c r="A1170" s="174"/>
      <c r="B1170" s="174"/>
      <c r="C1170" s="174"/>
      <c r="D1170" s="174"/>
      <c r="E1170" s="174"/>
      <c r="F1170" s="174"/>
      <c r="G1170" s="174"/>
      <c r="H1170" s="174"/>
      <c r="I1170" s="174"/>
      <c r="J1170" s="174"/>
      <c r="K1170" s="174"/>
      <c r="L1170" s="174"/>
      <c r="M1170" s="174"/>
      <c r="N1170" s="174"/>
      <c r="O1170" s="174"/>
      <c r="P1170" s="174"/>
      <c r="Q1170" s="174"/>
      <c r="R1170" s="174"/>
      <c r="S1170" s="174"/>
      <c r="T1170" s="174"/>
      <c r="U1170" s="174"/>
    </row>
    <row r="1171" ht="15.75" customHeight="1">
      <c r="A1171" s="174"/>
      <c r="B1171" s="174"/>
      <c r="C1171" s="174"/>
      <c r="D1171" s="174"/>
      <c r="E1171" s="174"/>
      <c r="F1171" s="174"/>
      <c r="G1171" s="174"/>
      <c r="H1171" s="174"/>
      <c r="I1171" s="174"/>
      <c r="J1171" s="174"/>
      <c r="K1171" s="174"/>
      <c r="L1171" s="174"/>
      <c r="M1171" s="174"/>
      <c r="N1171" s="174"/>
      <c r="O1171" s="174"/>
      <c r="P1171" s="174"/>
      <c r="Q1171" s="174"/>
      <c r="R1171" s="174"/>
      <c r="S1171" s="174"/>
      <c r="T1171" s="174"/>
      <c r="U1171" s="174"/>
    </row>
    <row r="1172" ht="15.75" customHeight="1">
      <c r="A1172" s="174"/>
      <c r="B1172" s="174"/>
      <c r="C1172" s="174"/>
      <c r="D1172" s="174"/>
      <c r="E1172" s="174"/>
      <c r="F1172" s="174"/>
      <c r="G1172" s="174"/>
      <c r="H1172" s="174"/>
      <c r="I1172" s="174"/>
      <c r="J1172" s="174"/>
      <c r="K1172" s="174"/>
      <c r="L1172" s="174"/>
      <c r="M1172" s="174"/>
      <c r="N1172" s="174"/>
      <c r="O1172" s="174"/>
      <c r="P1172" s="174"/>
      <c r="Q1172" s="174"/>
      <c r="R1172" s="174"/>
      <c r="S1172" s="174"/>
      <c r="T1172" s="174"/>
      <c r="U1172" s="174"/>
    </row>
    <row r="1173" ht="15.75" customHeight="1">
      <c r="A1173" s="174"/>
      <c r="B1173" s="174"/>
      <c r="C1173" s="174"/>
      <c r="D1173" s="174"/>
      <c r="E1173" s="174"/>
      <c r="F1173" s="174"/>
      <c r="G1173" s="174"/>
      <c r="H1173" s="174"/>
      <c r="I1173" s="174"/>
      <c r="J1173" s="174"/>
      <c r="K1173" s="174"/>
      <c r="L1173" s="174"/>
      <c r="M1173" s="174"/>
      <c r="N1173" s="174"/>
      <c r="O1173" s="174"/>
      <c r="P1173" s="174"/>
      <c r="Q1173" s="174"/>
      <c r="R1173" s="174"/>
      <c r="S1173" s="174"/>
      <c r="T1173" s="174"/>
      <c r="U1173" s="174"/>
    </row>
    <row r="1174" ht="15.75" customHeight="1">
      <c r="A1174" s="174"/>
      <c r="B1174" s="174"/>
      <c r="C1174" s="174"/>
      <c r="D1174" s="174"/>
      <c r="E1174" s="174"/>
      <c r="F1174" s="174"/>
      <c r="G1174" s="174"/>
      <c r="H1174" s="174"/>
      <c r="I1174" s="174"/>
      <c r="J1174" s="174"/>
      <c r="K1174" s="174"/>
      <c r="L1174" s="174"/>
      <c r="M1174" s="174"/>
      <c r="N1174" s="174"/>
      <c r="O1174" s="174"/>
      <c r="P1174" s="174"/>
      <c r="Q1174" s="174"/>
      <c r="R1174" s="174"/>
      <c r="S1174" s="174"/>
      <c r="T1174" s="174"/>
      <c r="U1174" s="174"/>
    </row>
    <row r="1175" ht="15.75" customHeight="1">
      <c r="A1175" s="174"/>
      <c r="B1175" s="174"/>
      <c r="C1175" s="174"/>
      <c r="D1175" s="174"/>
      <c r="E1175" s="174"/>
      <c r="F1175" s="174"/>
      <c r="G1175" s="174"/>
      <c r="H1175" s="174"/>
      <c r="I1175" s="174"/>
      <c r="J1175" s="174"/>
      <c r="K1175" s="174"/>
      <c r="L1175" s="174"/>
      <c r="M1175" s="174"/>
      <c r="N1175" s="174"/>
      <c r="O1175" s="174"/>
      <c r="P1175" s="174"/>
      <c r="Q1175" s="174"/>
      <c r="R1175" s="174"/>
      <c r="S1175" s="174"/>
      <c r="T1175" s="174"/>
      <c r="U1175" s="174"/>
    </row>
    <row r="1176" ht="15.75" customHeight="1">
      <c r="A1176" s="174"/>
      <c r="B1176" s="174"/>
      <c r="C1176" s="174"/>
      <c r="D1176" s="174"/>
      <c r="E1176" s="174"/>
      <c r="F1176" s="174"/>
      <c r="G1176" s="174"/>
      <c r="H1176" s="174"/>
      <c r="I1176" s="174"/>
      <c r="J1176" s="174"/>
      <c r="K1176" s="174"/>
      <c r="L1176" s="174"/>
      <c r="M1176" s="174"/>
      <c r="N1176" s="174"/>
      <c r="O1176" s="174"/>
      <c r="P1176" s="174"/>
      <c r="Q1176" s="174"/>
      <c r="R1176" s="174"/>
      <c r="S1176" s="174"/>
      <c r="T1176" s="174"/>
      <c r="U1176" s="174"/>
    </row>
    <row r="1177" ht="15.75" customHeight="1">
      <c r="A1177" s="174"/>
      <c r="B1177" s="174"/>
      <c r="C1177" s="174"/>
      <c r="D1177" s="174"/>
      <c r="E1177" s="174"/>
      <c r="F1177" s="174"/>
      <c r="G1177" s="174"/>
      <c r="H1177" s="174"/>
      <c r="I1177" s="174"/>
      <c r="J1177" s="174"/>
      <c r="K1177" s="174"/>
      <c r="L1177" s="174"/>
      <c r="M1177" s="174"/>
      <c r="N1177" s="174"/>
      <c r="O1177" s="174"/>
      <c r="P1177" s="174"/>
      <c r="Q1177" s="174"/>
      <c r="R1177" s="174"/>
      <c r="S1177" s="174"/>
      <c r="T1177" s="174"/>
      <c r="U1177" s="174"/>
    </row>
    <row r="1178" ht="15.75" customHeight="1">
      <c r="A1178" s="174"/>
      <c r="B1178" s="174"/>
      <c r="C1178" s="174"/>
      <c r="D1178" s="174"/>
      <c r="E1178" s="174"/>
      <c r="F1178" s="174"/>
      <c r="G1178" s="174"/>
      <c r="H1178" s="174"/>
      <c r="I1178" s="174"/>
      <c r="J1178" s="174"/>
      <c r="K1178" s="174"/>
      <c r="L1178" s="174"/>
      <c r="M1178" s="174"/>
      <c r="N1178" s="174"/>
      <c r="O1178" s="174"/>
      <c r="P1178" s="174"/>
      <c r="Q1178" s="174"/>
      <c r="R1178" s="174"/>
      <c r="S1178" s="174"/>
      <c r="T1178" s="174"/>
      <c r="U1178" s="174"/>
    </row>
    <row r="1179" ht="15.75" customHeight="1">
      <c r="A1179" s="174"/>
      <c r="B1179" s="174"/>
      <c r="C1179" s="174"/>
      <c r="D1179" s="174"/>
      <c r="E1179" s="174"/>
      <c r="F1179" s="174"/>
      <c r="G1179" s="174"/>
      <c r="H1179" s="174"/>
      <c r="I1179" s="174"/>
      <c r="J1179" s="174"/>
      <c r="K1179" s="174"/>
      <c r="L1179" s="174"/>
      <c r="M1179" s="174"/>
      <c r="N1179" s="174"/>
      <c r="O1179" s="174"/>
      <c r="P1179" s="174"/>
      <c r="Q1179" s="174"/>
      <c r="R1179" s="174"/>
      <c r="S1179" s="174"/>
      <c r="T1179" s="174"/>
      <c r="U1179" s="174"/>
    </row>
    <row r="1180" ht="15.75" customHeight="1">
      <c r="A1180" s="174"/>
      <c r="B1180" s="174"/>
      <c r="C1180" s="174"/>
      <c r="D1180" s="174"/>
      <c r="E1180" s="174"/>
      <c r="F1180" s="174"/>
      <c r="G1180" s="174"/>
      <c r="H1180" s="174"/>
      <c r="I1180" s="174"/>
      <c r="J1180" s="174"/>
      <c r="K1180" s="174"/>
      <c r="L1180" s="174"/>
      <c r="M1180" s="174"/>
      <c r="N1180" s="174"/>
      <c r="O1180" s="174"/>
      <c r="P1180" s="174"/>
      <c r="Q1180" s="174"/>
      <c r="R1180" s="174"/>
      <c r="S1180" s="174"/>
      <c r="T1180" s="174"/>
      <c r="U1180" s="174"/>
    </row>
    <row r="1181" ht="15.75" customHeight="1">
      <c r="A1181" s="174"/>
      <c r="B1181" s="174"/>
      <c r="C1181" s="174"/>
      <c r="D1181" s="174"/>
      <c r="E1181" s="174"/>
      <c r="F1181" s="174"/>
      <c r="G1181" s="174"/>
      <c r="H1181" s="174"/>
      <c r="I1181" s="174"/>
      <c r="J1181" s="174"/>
      <c r="K1181" s="174"/>
      <c r="L1181" s="174"/>
      <c r="M1181" s="174"/>
      <c r="N1181" s="174"/>
      <c r="O1181" s="174"/>
      <c r="P1181" s="174"/>
      <c r="Q1181" s="174"/>
      <c r="R1181" s="174"/>
      <c r="S1181" s="174"/>
      <c r="T1181" s="174"/>
      <c r="U1181" s="174"/>
    </row>
    <row r="1182" ht="15.75" customHeight="1">
      <c r="A1182" s="174"/>
      <c r="B1182" s="174"/>
      <c r="C1182" s="174"/>
      <c r="D1182" s="174"/>
      <c r="E1182" s="174"/>
      <c r="F1182" s="174"/>
      <c r="G1182" s="174"/>
      <c r="H1182" s="174"/>
      <c r="I1182" s="174"/>
      <c r="J1182" s="174"/>
      <c r="K1182" s="174"/>
      <c r="L1182" s="174"/>
      <c r="M1182" s="174"/>
      <c r="N1182" s="174"/>
      <c r="O1182" s="174"/>
      <c r="P1182" s="174"/>
      <c r="Q1182" s="174"/>
      <c r="R1182" s="174"/>
      <c r="S1182" s="174"/>
      <c r="T1182" s="174"/>
      <c r="U1182" s="174"/>
    </row>
    <row r="1183" ht="15.75" customHeight="1">
      <c r="A1183" s="174"/>
      <c r="B1183" s="174"/>
      <c r="C1183" s="174"/>
      <c r="D1183" s="174"/>
      <c r="E1183" s="174"/>
      <c r="F1183" s="174"/>
      <c r="G1183" s="174"/>
      <c r="H1183" s="174"/>
      <c r="I1183" s="174"/>
      <c r="J1183" s="174"/>
      <c r="K1183" s="174"/>
      <c r="L1183" s="174"/>
      <c r="M1183" s="174"/>
      <c r="N1183" s="174"/>
      <c r="O1183" s="174"/>
      <c r="P1183" s="174"/>
      <c r="Q1183" s="174"/>
      <c r="R1183" s="174"/>
      <c r="S1183" s="174"/>
      <c r="T1183" s="174"/>
      <c r="U1183" s="174"/>
    </row>
    <row r="1184" ht="15.75" customHeight="1">
      <c r="A1184" s="174"/>
      <c r="B1184" s="174"/>
      <c r="C1184" s="174"/>
      <c r="D1184" s="174"/>
      <c r="E1184" s="174"/>
      <c r="F1184" s="174"/>
      <c r="G1184" s="174"/>
      <c r="H1184" s="174"/>
      <c r="I1184" s="174"/>
      <c r="J1184" s="174"/>
      <c r="K1184" s="174"/>
      <c r="L1184" s="174"/>
      <c r="M1184" s="174"/>
      <c r="N1184" s="174"/>
      <c r="O1184" s="174"/>
      <c r="P1184" s="174"/>
      <c r="Q1184" s="174"/>
      <c r="R1184" s="174"/>
      <c r="S1184" s="174"/>
      <c r="T1184" s="174"/>
      <c r="U1184" s="174"/>
    </row>
    <row r="1185" ht="15.75" customHeight="1">
      <c r="A1185" s="174"/>
      <c r="B1185" s="174"/>
      <c r="C1185" s="174"/>
      <c r="D1185" s="174"/>
      <c r="E1185" s="174"/>
      <c r="F1185" s="174"/>
      <c r="G1185" s="174"/>
      <c r="H1185" s="174"/>
      <c r="I1185" s="174"/>
      <c r="J1185" s="174"/>
      <c r="K1185" s="174"/>
      <c r="L1185" s="174"/>
      <c r="M1185" s="174"/>
      <c r="N1185" s="174"/>
      <c r="O1185" s="174"/>
      <c r="P1185" s="174"/>
      <c r="Q1185" s="174"/>
      <c r="R1185" s="174"/>
      <c r="S1185" s="174"/>
      <c r="T1185" s="174"/>
      <c r="U1185" s="174"/>
    </row>
    <row r="1186" ht="15.75" customHeight="1">
      <c r="A1186" s="174"/>
      <c r="B1186" s="174"/>
      <c r="C1186" s="174"/>
      <c r="D1186" s="174"/>
      <c r="E1186" s="174"/>
      <c r="F1186" s="174"/>
      <c r="G1186" s="174"/>
      <c r="H1186" s="174"/>
      <c r="I1186" s="174"/>
      <c r="J1186" s="174"/>
      <c r="K1186" s="174"/>
      <c r="L1186" s="174"/>
      <c r="M1186" s="174"/>
      <c r="N1186" s="174"/>
      <c r="O1186" s="174"/>
      <c r="P1186" s="174"/>
      <c r="Q1186" s="174"/>
      <c r="R1186" s="174"/>
      <c r="S1186" s="174"/>
      <c r="T1186" s="174"/>
      <c r="U1186" s="174"/>
    </row>
    <row r="1187" ht="15.75" customHeight="1">
      <c r="A1187" s="174"/>
      <c r="B1187" s="174"/>
      <c r="C1187" s="174"/>
      <c r="D1187" s="174"/>
      <c r="E1187" s="174"/>
      <c r="F1187" s="174"/>
      <c r="G1187" s="174"/>
      <c r="H1187" s="174"/>
      <c r="I1187" s="174"/>
      <c r="J1187" s="174"/>
      <c r="K1187" s="174"/>
      <c r="L1187" s="174"/>
      <c r="M1187" s="174"/>
      <c r="N1187" s="174"/>
      <c r="O1187" s="174"/>
      <c r="P1187" s="174"/>
      <c r="Q1187" s="174"/>
      <c r="R1187" s="174"/>
      <c r="S1187" s="174"/>
      <c r="T1187" s="174"/>
      <c r="U1187" s="174"/>
    </row>
    <row r="1188" ht="15.75" customHeight="1">
      <c r="A1188" s="174"/>
      <c r="B1188" s="174"/>
      <c r="C1188" s="174"/>
      <c r="D1188" s="174"/>
      <c r="E1188" s="174"/>
      <c r="F1188" s="174"/>
      <c r="G1188" s="174"/>
      <c r="H1188" s="174"/>
      <c r="I1188" s="174"/>
      <c r="J1188" s="174"/>
      <c r="K1188" s="174"/>
      <c r="L1188" s="174"/>
      <c r="M1188" s="174"/>
      <c r="N1188" s="174"/>
      <c r="O1188" s="174"/>
      <c r="P1188" s="174"/>
      <c r="Q1188" s="174"/>
      <c r="R1188" s="174"/>
      <c r="S1188" s="174"/>
      <c r="T1188" s="174"/>
      <c r="U1188" s="174"/>
    </row>
    <row r="1189" ht="15.75" customHeight="1">
      <c r="A1189" s="174"/>
      <c r="B1189" s="174"/>
      <c r="C1189" s="174"/>
      <c r="D1189" s="174"/>
      <c r="E1189" s="174"/>
      <c r="F1189" s="174"/>
      <c r="G1189" s="174"/>
      <c r="H1189" s="174"/>
      <c r="I1189" s="174"/>
      <c r="J1189" s="174"/>
      <c r="K1189" s="174"/>
      <c r="L1189" s="174"/>
      <c r="M1189" s="174"/>
      <c r="N1189" s="174"/>
      <c r="O1189" s="174"/>
      <c r="P1189" s="174"/>
      <c r="Q1189" s="174"/>
      <c r="R1189" s="174"/>
      <c r="S1189" s="174"/>
      <c r="T1189" s="174"/>
      <c r="U1189" s="174"/>
    </row>
    <row r="1190" ht="15.75" customHeight="1">
      <c r="A1190" s="174"/>
      <c r="B1190" s="174"/>
      <c r="C1190" s="174"/>
      <c r="D1190" s="174"/>
      <c r="E1190" s="174"/>
      <c r="F1190" s="174"/>
      <c r="G1190" s="174"/>
      <c r="H1190" s="174"/>
      <c r="I1190" s="174"/>
      <c r="J1190" s="174"/>
      <c r="K1190" s="174"/>
      <c r="L1190" s="174"/>
      <c r="M1190" s="174"/>
      <c r="N1190" s="174"/>
      <c r="O1190" s="174"/>
      <c r="P1190" s="174"/>
      <c r="Q1190" s="174"/>
      <c r="R1190" s="174"/>
      <c r="S1190" s="174"/>
      <c r="T1190" s="174"/>
      <c r="U1190" s="174"/>
    </row>
    <row r="1191" ht="15.75" customHeight="1">
      <c r="A1191" s="174"/>
      <c r="B1191" s="174"/>
      <c r="C1191" s="174"/>
      <c r="D1191" s="174"/>
      <c r="E1191" s="174"/>
      <c r="F1191" s="174"/>
      <c r="G1191" s="174"/>
      <c r="H1191" s="174"/>
      <c r="I1191" s="174"/>
      <c r="J1191" s="174"/>
      <c r="K1191" s="174"/>
      <c r="L1191" s="174"/>
      <c r="M1191" s="174"/>
      <c r="N1191" s="174"/>
      <c r="O1191" s="174"/>
      <c r="P1191" s="174"/>
      <c r="Q1191" s="174"/>
      <c r="R1191" s="174"/>
      <c r="S1191" s="174"/>
      <c r="T1191" s="174"/>
      <c r="U1191" s="174"/>
    </row>
    <row r="1192" ht="15.75" customHeight="1">
      <c r="A1192" s="174"/>
      <c r="B1192" s="174"/>
      <c r="C1192" s="174"/>
      <c r="D1192" s="174"/>
      <c r="E1192" s="174"/>
      <c r="F1192" s="174"/>
      <c r="G1192" s="174"/>
      <c r="H1192" s="174"/>
      <c r="I1192" s="174"/>
      <c r="J1192" s="174"/>
      <c r="K1192" s="174"/>
      <c r="L1192" s="174"/>
      <c r="M1192" s="174"/>
      <c r="N1192" s="174"/>
      <c r="O1192" s="174"/>
      <c r="P1192" s="174"/>
      <c r="Q1192" s="174"/>
      <c r="R1192" s="174"/>
      <c r="S1192" s="174"/>
      <c r="T1192" s="174"/>
      <c r="U1192" s="174"/>
    </row>
    <row r="1193" ht="15.75" customHeight="1">
      <c r="A1193" s="174"/>
      <c r="B1193" s="174"/>
      <c r="C1193" s="174"/>
      <c r="D1193" s="174"/>
      <c r="E1193" s="174"/>
      <c r="F1193" s="174"/>
      <c r="G1193" s="174"/>
      <c r="H1193" s="174"/>
      <c r="I1193" s="174"/>
      <c r="J1193" s="174"/>
      <c r="K1193" s="174"/>
      <c r="L1193" s="174"/>
      <c r="M1193" s="174"/>
      <c r="N1193" s="174"/>
      <c r="O1193" s="174"/>
      <c r="P1193" s="174"/>
      <c r="Q1193" s="174"/>
      <c r="R1193" s="174"/>
      <c r="S1193" s="174"/>
      <c r="T1193" s="174"/>
      <c r="U1193" s="174"/>
    </row>
    <row r="1194" ht="15.75" customHeight="1">
      <c r="A1194" s="174"/>
      <c r="B1194" s="174"/>
      <c r="C1194" s="174"/>
      <c r="D1194" s="174"/>
      <c r="E1194" s="174"/>
      <c r="F1194" s="174"/>
      <c r="G1194" s="174"/>
      <c r="H1194" s="174"/>
      <c r="I1194" s="174"/>
      <c r="J1194" s="174"/>
      <c r="K1194" s="174"/>
      <c r="L1194" s="174"/>
      <c r="M1194" s="174"/>
      <c r="N1194" s="174"/>
      <c r="O1194" s="174"/>
      <c r="P1194" s="174"/>
      <c r="Q1194" s="174"/>
      <c r="R1194" s="174"/>
      <c r="S1194" s="174"/>
      <c r="T1194" s="174"/>
      <c r="U1194" s="174"/>
    </row>
    <row r="1195" ht="15.75" customHeight="1">
      <c r="A1195" s="174"/>
      <c r="B1195" s="174"/>
      <c r="C1195" s="174"/>
      <c r="D1195" s="174"/>
      <c r="E1195" s="174"/>
      <c r="F1195" s="174"/>
      <c r="G1195" s="174"/>
      <c r="H1195" s="174"/>
      <c r="I1195" s="174"/>
      <c r="J1195" s="174"/>
      <c r="K1195" s="174"/>
      <c r="L1195" s="174"/>
      <c r="M1195" s="174"/>
      <c r="N1195" s="174"/>
      <c r="O1195" s="174"/>
      <c r="P1195" s="174"/>
      <c r="Q1195" s="174"/>
      <c r="R1195" s="174"/>
      <c r="S1195" s="174"/>
      <c r="T1195" s="174"/>
      <c r="U1195" s="174"/>
    </row>
    <row r="1196" ht="15.75" customHeight="1">
      <c r="A1196" s="174"/>
      <c r="B1196" s="174"/>
      <c r="C1196" s="174"/>
      <c r="D1196" s="174"/>
      <c r="E1196" s="174"/>
      <c r="F1196" s="174"/>
      <c r="G1196" s="174"/>
      <c r="H1196" s="174"/>
      <c r="I1196" s="174"/>
      <c r="J1196" s="174"/>
      <c r="K1196" s="174"/>
      <c r="L1196" s="174"/>
      <c r="M1196" s="174"/>
      <c r="N1196" s="174"/>
      <c r="O1196" s="174"/>
      <c r="P1196" s="174"/>
      <c r="Q1196" s="174"/>
      <c r="R1196" s="174"/>
      <c r="S1196" s="174"/>
      <c r="T1196" s="174"/>
      <c r="U1196" s="174"/>
    </row>
    <row r="1197" ht="15.75" customHeight="1">
      <c r="A1197" s="174"/>
      <c r="B1197" s="174"/>
      <c r="C1197" s="174"/>
      <c r="D1197" s="174"/>
      <c r="E1197" s="174"/>
      <c r="F1197" s="174"/>
      <c r="G1197" s="174"/>
      <c r="H1197" s="174"/>
      <c r="I1197" s="174"/>
      <c r="J1197" s="174"/>
      <c r="K1197" s="174"/>
      <c r="L1197" s="174"/>
      <c r="M1197" s="174"/>
      <c r="N1197" s="174"/>
      <c r="O1197" s="174"/>
      <c r="P1197" s="174"/>
      <c r="Q1197" s="174"/>
      <c r="R1197" s="174"/>
      <c r="S1197" s="174"/>
      <c r="T1197" s="174"/>
      <c r="U1197" s="174"/>
    </row>
    <row r="1198" ht="15.75" customHeight="1">
      <c r="A1198" s="174"/>
      <c r="B1198" s="174"/>
      <c r="C1198" s="174"/>
      <c r="D1198" s="174"/>
      <c r="E1198" s="174"/>
      <c r="F1198" s="174"/>
      <c r="G1198" s="174"/>
      <c r="H1198" s="174"/>
      <c r="I1198" s="174"/>
      <c r="J1198" s="174"/>
      <c r="K1198" s="174"/>
      <c r="L1198" s="174"/>
      <c r="M1198" s="174"/>
      <c r="N1198" s="174"/>
      <c r="O1198" s="174"/>
      <c r="P1198" s="174"/>
      <c r="Q1198" s="174"/>
      <c r="R1198" s="174"/>
      <c r="S1198" s="174"/>
      <c r="T1198" s="174"/>
      <c r="U1198" s="174"/>
    </row>
    <row r="1199" ht="15.75" customHeight="1">
      <c r="A1199" s="174"/>
      <c r="B1199" s="174"/>
      <c r="C1199" s="174"/>
      <c r="D1199" s="174"/>
      <c r="E1199" s="174"/>
      <c r="F1199" s="174"/>
      <c r="G1199" s="174"/>
      <c r="H1199" s="174"/>
      <c r="I1199" s="174"/>
      <c r="J1199" s="174"/>
      <c r="K1199" s="174"/>
      <c r="L1199" s="174"/>
      <c r="M1199" s="174"/>
      <c r="N1199" s="174"/>
      <c r="O1199" s="174"/>
      <c r="P1199" s="174"/>
      <c r="Q1199" s="174"/>
      <c r="R1199" s="174"/>
      <c r="S1199" s="174"/>
      <c r="T1199" s="174"/>
      <c r="U1199" s="174"/>
    </row>
    <row r="1200" ht="15.75" customHeight="1">
      <c r="A1200" s="174"/>
      <c r="B1200" s="174"/>
      <c r="C1200" s="174"/>
      <c r="D1200" s="174"/>
      <c r="E1200" s="174"/>
      <c r="F1200" s="174"/>
      <c r="G1200" s="174"/>
      <c r="H1200" s="174"/>
      <c r="I1200" s="174"/>
      <c r="J1200" s="174"/>
      <c r="K1200" s="174"/>
      <c r="L1200" s="174"/>
      <c r="M1200" s="174"/>
      <c r="N1200" s="174"/>
      <c r="O1200" s="174"/>
      <c r="P1200" s="174"/>
      <c r="Q1200" s="174"/>
      <c r="R1200" s="174"/>
      <c r="S1200" s="174"/>
      <c r="T1200" s="174"/>
      <c r="U1200" s="174"/>
    </row>
    <row r="1201" ht="15.75" customHeight="1">
      <c r="A1201" s="174"/>
      <c r="B1201" s="174"/>
      <c r="C1201" s="174"/>
      <c r="D1201" s="174"/>
      <c r="E1201" s="174"/>
      <c r="F1201" s="174"/>
      <c r="G1201" s="174"/>
      <c r="H1201" s="174"/>
      <c r="I1201" s="174"/>
      <c r="J1201" s="174"/>
      <c r="K1201" s="174"/>
      <c r="L1201" s="174"/>
      <c r="M1201" s="174"/>
      <c r="N1201" s="174"/>
      <c r="O1201" s="174"/>
      <c r="P1201" s="174"/>
      <c r="Q1201" s="174"/>
      <c r="R1201" s="174"/>
      <c r="S1201" s="174"/>
      <c r="T1201" s="174"/>
      <c r="U1201" s="174"/>
    </row>
    <row r="1202" ht="15.75" customHeight="1">
      <c r="A1202" s="174"/>
      <c r="B1202" s="174"/>
      <c r="C1202" s="174"/>
      <c r="D1202" s="174"/>
      <c r="E1202" s="174"/>
      <c r="F1202" s="174"/>
      <c r="G1202" s="174"/>
      <c r="H1202" s="174"/>
      <c r="I1202" s="174"/>
      <c r="J1202" s="174"/>
      <c r="K1202" s="174"/>
      <c r="L1202" s="174"/>
      <c r="M1202" s="174"/>
      <c r="N1202" s="174"/>
      <c r="O1202" s="174"/>
      <c r="P1202" s="174"/>
      <c r="Q1202" s="174"/>
      <c r="R1202" s="174"/>
      <c r="S1202" s="174"/>
      <c r="T1202" s="174"/>
      <c r="U1202" s="174"/>
    </row>
  </sheetData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57"/>
    <col customWidth="1" min="2" max="2" width="23.86"/>
    <col customWidth="1" min="3" max="3" width="20.0"/>
    <col customWidth="1" min="4" max="5" width="11.43"/>
    <col customWidth="1" min="6" max="6" width="13.57"/>
    <col customWidth="1" min="7" max="26" width="11.43"/>
  </cols>
  <sheetData>
    <row r="1" ht="14.25" customHeight="1">
      <c r="A1" s="180" t="s">
        <v>450</v>
      </c>
      <c r="B1" s="180" t="s">
        <v>451</v>
      </c>
      <c r="C1" s="180" t="s">
        <v>452</v>
      </c>
      <c r="D1" s="181"/>
      <c r="E1" s="181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</row>
    <row r="2" ht="14.25" customHeight="1">
      <c r="A2" s="183" t="s">
        <v>453</v>
      </c>
      <c r="B2" s="183" t="s">
        <v>454</v>
      </c>
      <c r="C2" s="180"/>
      <c r="D2" s="181">
        <v>0.0</v>
      </c>
      <c r="E2" s="181">
        <v>5.0</v>
      </c>
      <c r="F2" s="183" t="s">
        <v>453</v>
      </c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</row>
    <row r="3" ht="14.25" customHeight="1">
      <c r="A3" s="183" t="s">
        <v>455</v>
      </c>
      <c r="B3" s="183" t="s">
        <v>456</v>
      </c>
      <c r="C3" s="180"/>
      <c r="D3" s="181">
        <v>6.0</v>
      </c>
      <c r="E3" s="181">
        <v>7.0</v>
      </c>
      <c r="F3" s="183" t="s">
        <v>455</v>
      </c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</row>
    <row r="4" ht="14.25" customHeight="1">
      <c r="A4" s="183" t="s">
        <v>457</v>
      </c>
      <c r="B4" s="183" t="s">
        <v>458</v>
      </c>
      <c r="C4" s="180"/>
      <c r="D4" s="181">
        <v>8.0</v>
      </c>
      <c r="E4" s="181">
        <v>9.0</v>
      </c>
      <c r="F4" s="183" t="s">
        <v>459</v>
      </c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</row>
    <row r="5" ht="14.25" customHeight="1">
      <c r="A5" s="183" t="s">
        <v>460</v>
      </c>
      <c r="B5" s="183" t="s">
        <v>461</v>
      </c>
      <c r="C5" s="183" t="s">
        <v>462</v>
      </c>
      <c r="D5" s="181">
        <v>10.0</v>
      </c>
      <c r="E5" s="181">
        <v>11.0</v>
      </c>
      <c r="F5" s="183" t="s">
        <v>460</v>
      </c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</row>
    <row r="6" ht="14.25" customHeight="1">
      <c r="A6" s="183" t="s">
        <v>463</v>
      </c>
      <c r="B6" s="183" t="s">
        <v>464</v>
      </c>
      <c r="C6" s="183" t="s">
        <v>465</v>
      </c>
      <c r="D6" s="181">
        <v>12.0</v>
      </c>
      <c r="E6" s="181">
        <v>13.0</v>
      </c>
      <c r="F6" s="183" t="s">
        <v>463</v>
      </c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</row>
    <row r="7" ht="14.25" customHeight="1">
      <c r="A7" s="183" t="s">
        <v>466</v>
      </c>
      <c r="B7" s="183" t="s">
        <v>467</v>
      </c>
      <c r="C7" s="183" t="s">
        <v>468</v>
      </c>
      <c r="D7" s="181">
        <v>14.0</v>
      </c>
      <c r="E7" s="181">
        <v>15.0</v>
      </c>
      <c r="F7" s="183" t="s">
        <v>466</v>
      </c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</row>
    <row r="8" ht="14.25" customHeight="1">
      <c r="A8" s="183" t="s">
        <v>469</v>
      </c>
      <c r="B8" s="183" t="s">
        <v>470</v>
      </c>
      <c r="C8" s="183" t="s">
        <v>471</v>
      </c>
      <c r="D8" s="181">
        <v>16.0</v>
      </c>
      <c r="E8" s="181">
        <v>18.0</v>
      </c>
      <c r="F8" s="183" t="s">
        <v>469</v>
      </c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</row>
    <row r="9" ht="14.25" customHeight="1">
      <c r="A9" s="183" t="s">
        <v>472</v>
      </c>
      <c r="B9" s="183" t="s">
        <v>473</v>
      </c>
      <c r="C9" s="183" t="s">
        <v>474</v>
      </c>
      <c r="D9" s="181">
        <v>19.0</v>
      </c>
      <c r="E9" s="181">
        <v>29.0</v>
      </c>
      <c r="F9" s="183" t="s">
        <v>472</v>
      </c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</row>
    <row r="10" ht="14.25" customHeight="1">
      <c r="A10" s="183" t="s">
        <v>475</v>
      </c>
      <c r="B10" s="183" t="s">
        <v>476</v>
      </c>
      <c r="C10" s="183" t="s">
        <v>477</v>
      </c>
      <c r="D10" s="181">
        <v>30.0</v>
      </c>
      <c r="E10" s="181">
        <v>39.0</v>
      </c>
      <c r="F10" s="183" t="s">
        <v>475</v>
      </c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</row>
    <row r="11" ht="14.25" customHeight="1">
      <c r="A11" s="183" t="s">
        <v>478</v>
      </c>
      <c r="B11" s="183" t="s">
        <v>479</v>
      </c>
      <c r="C11" s="183" t="s">
        <v>480</v>
      </c>
      <c r="D11" s="181">
        <v>40.0</v>
      </c>
      <c r="E11" s="181">
        <v>99.0</v>
      </c>
      <c r="F11" s="183" t="s">
        <v>478</v>
      </c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</row>
    <row r="12" ht="14.25" customHeight="1">
      <c r="A12" s="183"/>
      <c r="B12" s="183"/>
      <c r="C12" s="183"/>
      <c r="D12" s="181"/>
      <c r="E12" s="181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</row>
    <row r="13" ht="14.25" customHeight="1">
      <c r="A13" s="183"/>
      <c r="B13" s="183"/>
      <c r="C13" s="183"/>
      <c r="D13" s="181"/>
      <c r="E13" s="181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</row>
    <row r="14" ht="14.25" customHeight="1">
      <c r="A14" s="183"/>
      <c r="B14" s="183"/>
      <c r="C14" s="183"/>
      <c r="D14" s="181"/>
      <c r="E14" s="181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</row>
    <row r="15" ht="14.25" customHeight="1">
      <c r="A15" s="183"/>
      <c r="B15" s="183"/>
      <c r="C15" s="183"/>
      <c r="D15" s="181"/>
      <c r="E15" s="181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</row>
    <row r="16" ht="14.25" customHeight="1">
      <c r="A16" s="183"/>
      <c r="B16" s="183"/>
      <c r="C16" s="183"/>
      <c r="D16" s="181"/>
      <c r="E16" s="181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</row>
    <row r="17" ht="14.25" customHeight="1">
      <c r="A17" s="183"/>
      <c r="B17" s="183"/>
      <c r="C17" s="183"/>
      <c r="D17" s="181"/>
      <c r="E17" s="181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</row>
    <row r="18" ht="14.25" customHeight="1">
      <c r="A18" s="183"/>
      <c r="B18" s="183"/>
      <c r="C18" s="183"/>
      <c r="D18" s="181"/>
      <c r="E18" s="181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</row>
    <row r="19" ht="14.25" customHeight="1">
      <c r="A19" s="183"/>
      <c r="B19" s="183"/>
      <c r="C19" s="183"/>
      <c r="D19" s="181"/>
      <c r="E19" s="181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</row>
    <row r="20" ht="14.25" customHeight="1">
      <c r="A20" s="183"/>
      <c r="B20" s="183"/>
      <c r="C20" s="183"/>
      <c r="D20" s="181"/>
      <c r="E20" s="181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</row>
    <row r="21" ht="14.25" customHeight="1">
      <c r="A21" s="183"/>
      <c r="B21" s="183"/>
      <c r="C21" s="183"/>
      <c r="D21" s="181"/>
      <c r="E21" s="181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</row>
    <row r="22" ht="14.25" customHeight="1">
      <c r="A22" s="183"/>
      <c r="B22" s="183"/>
      <c r="C22" s="183"/>
      <c r="D22" s="181"/>
      <c r="E22" s="181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ht="14.25" customHeight="1">
      <c r="A23" s="183"/>
      <c r="B23" s="183"/>
      <c r="C23" s="183"/>
      <c r="D23" s="181"/>
      <c r="E23" s="181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</row>
    <row r="24" ht="14.25" customHeight="1">
      <c r="A24" s="183"/>
      <c r="B24" s="183"/>
      <c r="C24" s="183"/>
      <c r="D24" s="181"/>
      <c r="E24" s="181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</row>
    <row r="25" ht="14.25" customHeight="1">
      <c r="A25" s="183"/>
      <c r="B25" s="183"/>
      <c r="C25" s="183"/>
      <c r="D25" s="181"/>
      <c r="E25" s="181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</row>
    <row r="26" ht="14.25" customHeight="1">
      <c r="A26" s="183"/>
      <c r="B26" s="183"/>
      <c r="C26" s="183"/>
      <c r="D26" s="181"/>
      <c r="E26" s="181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</row>
    <row r="27" ht="14.25" customHeight="1">
      <c r="A27" s="183"/>
      <c r="B27" s="183"/>
      <c r="C27" s="183"/>
      <c r="D27" s="181"/>
      <c r="E27" s="181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</row>
    <row r="28" ht="14.25" customHeight="1">
      <c r="A28" s="183"/>
      <c r="B28" s="183"/>
      <c r="C28" s="183"/>
      <c r="D28" s="181"/>
      <c r="E28" s="181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</row>
    <row r="29" ht="14.25" customHeight="1">
      <c r="A29" s="183"/>
      <c r="B29" s="183"/>
      <c r="C29" s="183"/>
      <c r="D29" s="181"/>
      <c r="E29" s="181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</row>
    <row r="30" ht="14.25" customHeight="1">
      <c r="A30" s="183"/>
      <c r="B30" s="183"/>
      <c r="C30" s="183"/>
      <c r="D30" s="181"/>
      <c r="E30" s="181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</row>
    <row r="31" ht="14.25" customHeight="1">
      <c r="A31" s="183"/>
      <c r="B31" s="183"/>
      <c r="C31" s="183"/>
      <c r="D31" s="181"/>
      <c r="E31" s="181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</row>
    <row r="32" ht="14.25" customHeight="1">
      <c r="A32" s="183"/>
      <c r="B32" s="183"/>
      <c r="C32" s="183"/>
      <c r="D32" s="181"/>
      <c r="E32" s="181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</row>
    <row r="33" ht="14.25" customHeight="1">
      <c r="A33" s="183"/>
      <c r="B33" s="183"/>
      <c r="C33" s="183"/>
      <c r="D33" s="181"/>
      <c r="E33" s="181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</row>
    <row r="34" ht="14.25" customHeight="1">
      <c r="A34" s="183"/>
      <c r="B34" s="183"/>
      <c r="C34" s="183"/>
      <c r="D34" s="181"/>
      <c r="E34" s="181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</row>
    <row r="35" ht="14.25" customHeight="1">
      <c r="A35" s="183"/>
      <c r="B35" s="183"/>
      <c r="C35" s="183"/>
      <c r="D35" s="181"/>
      <c r="E35" s="181"/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2"/>
    </row>
    <row r="36" ht="14.25" customHeight="1">
      <c r="A36" s="183"/>
      <c r="B36" s="183"/>
      <c r="C36" s="183"/>
      <c r="D36" s="181"/>
      <c r="E36" s="181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</row>
    <row r="37" ht="14.25" customHeight="1">
      <c r="A37" s="183"/>
      <c r="B37" s="183"/>
      <c r="C37" s="183"/>
      <c r="D37" s="181"/>
      <c r="E37" s="181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</row>
    <row r="38" ht="14.25" customHeight="1">
      <c r="A38" s="183"/>
      <c r="B38" s="183"/>
      <c r="C38" s="183"/>
      <c r="D38" s="181"/>
      <c r="E38" s="181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</row>
    <row r="39" ht="14.25" customHeight="1">
      <c r="A39" s="183"/>
      <c r="B39" s="183"/>
      <c r="C39" s="183"/>
      <c r="D39" s="181"/>
      <c r="E39" s="181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</row>
    <row r="40" ht="14.25" customHeight="1">
      <c r="A40" s="183"/>
      <c r="B40" s="183"/>
      <c r="C40" s="183"/>
      <c r="D40" s="181"/>
      <c r="E40" s="181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</row>
    <row r="41" ht="14.25" customHeight="1">
      <c r="A41" s="183"/>
      <c r="B41" s="183"/>
      <c r="C41" s="183"/>
      <c r="D41" s="181"/>
      <c r="E41" s="181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</row>
    <row r="42" ht="14.25" customHeight="1">
      <c r="A42" s="183"/>
      <c r="B42" s="183"/>
      <c r="C42" s="183"/>
      <c r="D42" s="181"/>
      <c r="E42" s="181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</row>
    <row r="43" ht="14.25" customHeight="1">
      <c r="A43" s="183"/>
      <c r="B43" s="183"/>
      <c r="C43" s="183"/>
      <c r="D43" s="181"/>
      <c r="E43" s="181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</row>
    <row r="44" ht="14.25" customHeight="1">
      <c r="A44" s="183"/>
      <c r="B44" s="183"/>
      <c r="C44" s="183"/>
      <c r="D44" s="181"/>
      <c r="E44" s="181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</row>
    <row r="45" ht="14.25" customHeight="1">
      <c r="A45" s="183"/>
      <c r="B45" s="183"/>
      <c r="C45" s="183"/>
      <c r="D45" s="181"/>
      <c r="E45" s="181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</row>
    <row r="46" ht="14.25" customHeight="1">
      <c r="A46" s="183"/>
      <c r="B46" s="183"/>
      <c r="C46" s="183"/>
      <c r="D46" s="181"/>
      <c r="E46" s="181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</row>
    <row r="47" ht="14.25" customHeight="1">
      <c r="A47" s="183"/>
      <c r="B47" s="183"/>
      <c r="C47" s="183"/>
      <c r="D47" s="181"/>
      <c r="E47" s="181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</row>
    <row r="48" ht="14.25" customHeight="1">
      <c r="A48" s="183"/>
      <c r="B48" s="183"/>
      <c r="C48" s="183"/>
      <c r="D48" s="181"/>
      <c r="E48" s="181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</row>
    <row r="49" ht="14.25" customHeight="1">
      <c r="A49" s="183"/>
      <c r="B49" s="183"/>
      <c r="C49" s="183"/>
      <c r="D49" s="181"/>
      <c r="E49" s="181"/>
      <c r="F49" s="182"/>
      <c r="G49" s="182"/>
      <c r="H49" s="182"/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</row>
    <row r="50" ht="14.25" customHeight="1">
      <c r="A50" s="183"/>
      <c r="B50" s="183"/>
      <c r="C50" s="183"/>
      <c r="D50" s="181"/>
      <c r="E50" s="181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</row>
    <row r="51" ht="14.25" customHeight="1">
      <c r="A51" s="183"/>
      <c r="B51" s="183"/>
      <c r="C51" s="183"/>
      <c r="D51" s="181"/>
      <c r="E51" s="181"/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</row>
    <row r="52" ht="14.25" customHeight="1">
      <c r="A52" s="183"/>
      <c r="B52" s="183"/>
      <c r="C52" s="183"/>
      <c r="D52" s="181"/>
      <c r="E52" s="181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</row>
    <row r="53" ht="14.25" customHeight="1">
      <c r="A53" s="183"/>
      <c r="B53" s="183"/>
      <c r="C53" s="183"/>
      <c r="D53" s="181"/>
      <c r="E53" s="181"/>
      <c r="F53" s="182"/>
      <c r="G53" s="182"/>
      <c r="H53" s="182"/>
      <c r="I53" s="182"/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82"/>
    </row>
    <row r="54" ht="14.25" customHeight="1">
      <c r="A54" s="183"/>
      <c r="B54" s="183"/>
      <c r="C54" s="183"/>
      <c r="D54" s="181"/>
      <c r="E54" s="181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2"/>
    </row>
    <row r="55" ht="14.25" customHeight="1">
      <c r="A55" s="183"/>
      <c r="B55" s="183"/>
      <c r="C55" s="183"/>
      <c r="D55" s="181"/>
      <c r="E55" s="181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182"/>
    </row>
    <row r="56" ht="14.25" customHeight="1">
      <c r="A56" s="183"/>
      <c r="B56" s="183"/>
      <c r="C56" s="183"/>
      <c r="D56" s="181"/>
      <c r="E56" s="181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</row>
    <row r="57" ht="14.25" customHeight="1">
      <c r="A57" s="183"/>
      <c r="B57" s="183"/>
      <c r="C57" s="183"/>
      <c r="D57" s="181"/>
      <c r="E57" s="181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</row>
    <row r="58" ht="14.25" customHeight="1">
      <c r="A58" s="183"/>
      <c r="B58" s="183"/>
      <c r="C58" s="183"/>
      <c r="D58" s="181"/>
      <c r="E58" s="181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</row>
    <row r="59" ht="14.25" customHeight="1">
      <c r="A59" s="183"/>
      <c r="B59" s="183"/>
      <c r="C59" s="183"/>
      <c r="D59" s="181"/>
      <c r="E59" s="181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</row>
    <row r="60" ht="14.25" customHeight="1">
      <c r="A60" s="183"/>
      <c r="B60" s="183"/>
      <c r="C60" s="183"/>
      <c r="D60" s="181"/>
      <c r="E60" s="181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</row>
    <row r="61" ht="14.25" customHeight="1">
      <c r="A61" s="183"/>
      <c r="B61" s="183"/>
      <c r="C61" s="183"/>
      <c r="D61" s="181"/>
      <c r="E61" s="181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</row>
    <row r="62" ht="14.25" customHeight="1">
      <c r="A62" s="183"/>
      <c r="B62" s="183"/>
      <c r="C62" s="183"/>
      <c r="D62" s="181"/>
      <c r="E62" s="181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</row>
    <row r="63" ht="14.25" customHeight="1">
      <c r="A63" s="183"/>
      <c r="B63" s="183"/>
      <c r="C63" s="183"/>
      <c r="D63" s="181"/>
      <c r="E63" s="181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</row>
    <row r="64" ht="14.25" customHeight="1">
      <c r="A64" s="183"/>
      <c r="B64" s="183"/>
      <c r="C64" s="183"/>
      <c r="D64" s="181"/>
      <c r="E64" s="181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</row>
    <row r="65" ht="14.25" customHeight="1">
      <c r="A65" s="183"/>
      <c r="B65" s="183"/>
      <c r="C65" s="183"/>
      <c r="D65" s="181"/>
      <c r="E65" s="181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</row>
    <row r="66" ht="14.25" customHeight="1">
      <c r="A66" s="183"/>
      <c r="B66" s="183"/>
      <c r="C66" s="183"/>
      <c r="D66" s="181"/>
      <c r="E66" s="181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2"/>
    </row>
    <row r="67" ht="14.25" customHeight="1">
      <c r="A67" s="183"/>
      <c r="B67" s="183"/>
      <c r="C67" s="183"/>
      <c r="D67" s="181"/>
      <c r="E67" s="181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182"/>
    </row>
    <row r="68" ht="14.25" customHeight="1">
      <c r="A68" s="183"/>
      <c r="B68" s="183"/>
      <c r="C68" s="183"/>
      <c r="D68" s="181"/>
      <c r="E68" s="181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</row>
    <row r="69" ht="14.25" customHeight="1">
      <c r="A69" s="183"/>
      <c r="B69" s="183"/>
      <c r="C69" s="183"/>
      <c r="D69" s="181"/>
      <c r="E69" s="181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</row>
    <row r="70" ht="14.25" customHeight="1">
      <c r="A70" s="183"/>
      <c r="B70" s="183"/>
      <c r="C70" s="183"/>
      <c r="D70" s="181"/>
      <c r="E70" s="181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</row>
    <row r="71" ht="14.25" customHeight="1">
      <c r="A71" s="183"/>
      <c r="B71" s="183"/>
      <c r="C71" s="183"/>
      <c r="D71" s="181"/>
      <c r="E71" s="181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</row>
    <row r="72" ht="14.25" customHeight="1">
      <c r="A72" s="183"/>
      <c r="B72" s="183"/>
      <c r="C72" s="183"/>
      <c r="D72" s="181"/>
      <c r="E72" s="181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</row>
    <row r="73" ht="14.25" customHeight="1">
      <c r="A73" s="183"/>
      <c r="B73" s="183"/>
      <c r="C73" s="183"/>
      <c r="D73" s="181"/>
      <c r="E73" s="181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</row>
    <row r="74" ht="14.25" customHeight="1">
      <c r="A74" s="183"/>
      <c r="B74" s="183"/>
      <c r="C74" s="183"/>
      <c r="D74" s="181"/>
      <c r="E74" s="181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</row>
    <row r="75" ht="14.25" customHeight="1">
      <c r="A75" s="183"/>
      <c r="B75" s="183"/>
      <c r="C75" s="183"/>
      <c r="D75" s="181"/>
      <c r="E75" s="181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</row>
    <row r="76" ht="14.25" customHeight="1">
      <c r="A76" s="183"/>
      <c r="B76" s="183"/>
      <c r="C76" s="183"/>
      <c r="D76" s="181"/>
      <c r="E76" s="181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</row>
    <row r="77" ht="14.25" customHeight="1">
      <c r="A77" s="183"/>
      <c r="B77" s="183"/>
      <c r="C77" s="183"/>
      <c r="D77" s="181"/>
      <c r="E77" s="181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</row>
    <row r="78" ht="14.25" customHeight="1">
      <c r="A78" s="183"/>
      <c r="B78" s="183"/>
      <c r="C78" s="183"/>
      <c r="D78" s="181"/>
      <c r="E78" s="181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</row>
    <row r="79" ht="14.25" customHeight="1">
      <c r="A79" s="183"/>
      <c r="B79" s="183"/>
      <c r="C79" s="183"/>
      <c r="D79" s="181"/>
      <c r="E79" s="181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</row>
    <row r="80" ht="14.25" customHeight="1">
      <c r="A80" s="183"/>
      <c r="B80" s="183"/>
      <c r="C80" s="183"/>
      <c r="D80" s="181"/>
      <c r="E80" s="181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</row>
    <row r="81" ht="14.25" customHeight="1">
      <c r="A81" s="183"/>
      <c r="B81" s="183"/>
      <c r="C81" s="183"/>
      <c r="D81" s="181"/>
      <c r="E81" s="181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</row>
    <row r="82" ht="14.25" customHeight="1">
      <c r="A82" s="183"/>
      <c r="B82" s="183"/>
      <c r="C82" s="183"/>
      <c r="D82" s="181"/>
      <c r="E82" s="181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2"/>
    </row>
    <row r="83" ht="14.25" customHeight="1">
      <c r="A83" s="183"/>
      <c r="B83" s="183"/>
      <c r="C83" s="183"/>
      <c r="D83" s="181"/>
      <c r="E83" s="181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</row>
    <row r="84" ht="14.25" customHeight="1">
      <c r="A84" s="183"/>
      <c r="B84" s="183"/>
      <c r="C84" s="183"/>
      <c r="D84" s="181"/>
      <c r="E84" s="181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</row>
    <row r="85" ht="14.25" customHeight="1">
      <c r="A85" s="183"/>
      <c r="B85" s="183"/>
      <c r="C85" s="183"/>
      <c r="D85" s="181"/>
      <c r="E85" s="181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</row>
    <row r="86" ht="14.25" customHeight="1">
      <c r="A86" s="183"/>
      <c r="B86" s="183"/>
      <c r="C86" s="183"/>
      <c r="D86" s="181"/>
      <c r="E86" s="181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</row>
    <row r="87" ht="14.25" customHeight="1">
      <c r="A87" s="183"/>
      <c r="B87" s="183"/>
      <c r="C87" s="183"/>
      <c r="D87" s="181"/>
      <c r="E87" s="181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2"/>
    </row>
    <row r="88" ht="14.25" customHeight="1">
      <c r="A88" s="183"/>
      <c r="B88" s="183"/>
      <c r="C88" s="183"/>
      <c r="D88" s="181"/>
      <c r="E88" s="181"/>
      <c r="F88" s="182"/>
      <c r="G88" s="182"/>
      <c r="H88" s="182"/>
      <c r="I88" s="182"/>
      <c r="J88" s="182"/>
      <c r="K88" s="182"/>
      <c r="L88" s="182"/>
      <c r="M88" s="182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182"/>
    </row>
    <row r="89" ht="14.25" customHeight="1">
      <c r="A89" s="183"/>
      <c r="B89" s="183"/>
      <c r="C89" s="183"/>
      <c r="D89" s="181"/>
      <c r="E89" s="181"/>
      <c r="F89" s="182"/>
      <c r="G89" s="182"/>
      <c r="H89" s="182"/>
      <c r="I89" s="182"/>
      <c r="J89" s="182"/>
      <c r="K89" s="182"/>
      <c r="L89" s="182"/>
      <c r="M89" s="182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182"/>
    </row>
    <row r="90" ht="14.25" customHeight="1">
      <c r="A90" s="183"/>
      <c r="B90" s="183"/>
      <c r="C90" s="183"/>
      <c r="D90" s="181"/>
      <c r="E90" s="181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</row>
    <row r="91" ht="14.25" customHeight="1">
      <c r="A91" s="183"/>
      <c r="B91" s="183"/>
      <c r="C91" s="183"/>
      <c r="D91" s="181"/>
      <c r="E91" s="181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2"/>
    </row>
    <row r="92" ht="14.25" customHeight="1">
      <c r="A92" s="183"/>
      <c r="B92" s="183"/>
      <c r="C92" s="183"/>
      <c r="D92" s="181"/>
      <c r="E92" s="181"/>
      <c r="F92" s="182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</row>
    <row r="93" ht="14.25" customHeight="1">
      <c r="A93" s="183"/>
      <c r="B93" s="183"/>
      <c r="C93" s="183"/>
      <c r="D93" s="181"/>
      <c r="E93" s="181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2"/>
    </row>
    <row r="94" ht="14.25" customHeight="1">
      <c r="A94" s="183"/>
      <c r="B94" s="183"/>
      <c r="C94" s="183"/>
      <c r="D94" s="181"/>
      <c r="E94" s="181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</row>
    <row r="95" ht="14.25" customHeight="1">
      <c r="A95" s="183"/>
      <c r="B95" s="183"/>
      <c r="C95" s="183"/>
      <c r="D95" s="181"/>
      <c r="E95" s="181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</row>
    <row r="96" ht="14.25" customHeight="1">
      <c r="A96" s="183"/>
      <c r="B96" s="183"/>
      <c r="C96" s="183"/>
      <c r="D96" s="181"/>
      <c r="E96" s="181"/>
      <c r="F96" s="182"/>
      <c r="G96" s="182"/>
      <c r="H96" s="182"/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2"/>
    </row>
    <row r="97" ht="14.25" customHeight="1">
      <c r="A97" s="183"/>
      <c r="B97" s="183"/>
      <c r="C97" s="183"/>
      <c r="D97" s="181"/>
      <c r="E97" s="181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</row>
    <row r="98" ht="14.25" customHeight="1">
      <c r="A98" s="183"/>
      <c r="B98" s="183"/>
      <c r="C98" s="183"/>
      <c r="D98" s="181"/>
      <c r="E98" s="181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2"/>
    </row>
    <row r="99" ht="14.25" customHeight="1">
      <c r="A99" s="183"/>
      <c r="B99" s="183"/>
      <c r="C99" s="183"/>
      <c r="D99" s="181"/>
      <c r="E99" s="181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</row>
    <row r="100" ht="14.25" customHeight="1">
      <c r="A100" s="183"/>
      <c r="B100" s="183"/>
      <c r="C100" s="183"/>
      <c r="D100" s="181"/>
      <c r="E100" s="181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</row>
    <row r="101" ht="14.25" customHeight="1">
      <c r="A101" s="183"/>
      <c r="B101" s="183"/>
      <c r="C101" s="183"/>
      <c r="D101" s="181"/>
      <c r="E101" s="181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2"/>
    </row>
    <row r="102" ht="14.25" customHeight="1">
      <c r="A102" s="183"/>
      <c r="B102" s="183"/>
      <c r="C102" s="183"/>
      <c r="D102" s="181"/>
      <c r="E102" s="181"/>
      <c r="F102" s="182"/>
      <c r="G102" s="182"/>
      <c r="H102" s="182"/>
      <c r="I102" s="182"/>
      <c r="J102" s="182"/>
      <c r="K102" s="182"/>
      <c r="L102" s="182"/>
      <c r="M102" s="182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2"/>
    </row>
    <row r="103" ht="14.25" customHeight="1">
      <c r="A103" s="183"/>
      <c r="B103" s="183"/>
      <c r="C103" s="183"/>
      <c r="D103" s="181"/>
      <c r="E103" s="181"/>
      <c r="F103" s="182"/>
      <c r="G103" s="182"/>
      <c r="H103" s="182"/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2"/>
    </row>
    <row r="104" ht="14.25" customHeight="1">
      <c r="A104" s="183"/>
      <c r="B104" s="183"/>
      <c r="C104" s="183"/>
      <c r="D104" s="181"/>
      <c r="E104" s="181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2"/>
    </row>
    <row r="105" ht="14.25" customHeight="1">
      <c r="A105" s="183"/>
      <c r="B105" s="183"/>
      <c r="C105" s="183"/>
      <c r="D105" s="181"/>
      <c r="E105" s="181"/>
      <c r="F105" s="182"/>
      <c r="G105" s="182"/>
      <c r="H105" s="182"/>
      <c r="I105" s="182"/>
      <c r="J105" s="182"/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2"/>
    </row>
    <row r="106" ht="14.25" customHeight="1">
      <c r="A106" s="183"/>
      <c r="B106" s="183"/>
      <c r="C106" s="183"/>
      <c r="D106" s="181"/>
      <c r="E106" s="181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</row>
    <row r="107" ht="14.25" customHeight="1">
      <c r="A107" s="183"/>
      <c r="B107" s="183"/>
      <c r="C107" s="183"/>
      <c r="D107" s="181"/>
      <c r="E107" s="181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</row>
    <row r="108" ht="14.25" customHeight="1">
      <c r="A108" s="183"/>
      <c r="B108" s="183"/>
      <c r="C108" s="183"/>
      <c r="D108" s="181"/>
      <c r="E108" s="181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</row>
    <row r="109" ht="14.25" customHeight="1">
      <c r="A109" s="183"/>
      <c r="B109" s="183"/>
      <c r="C109" s="183"/>
      <c r="D109" s="181"/>
      <c r="E109" s="181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</row>
    <row r="110" ht="14.25" customHeight="1">
      <c r="A110" s="183"/>
      <c r="B110" s="183"/>
      <c r="C110" s="183"/>
      <c r="D110" s="181"/>
      <c r="E110" s="181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</row>
    <row r="111" ht="14.25" customHeight="1">
      <c r="A111" s="183"/>
      <c r="B111" s="183"/>
      <c r="C111" s="183"/>
      <c r="D111" s="181"/>
      <c r="E111" s="181"/>
      <c r="F111" s="182"/>
      <c r="G111" s="182"/>
      <c r="H111" s="182"/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2"/>
    </row>
    <row r="112" ht="14.25" customHeight="1">
      <c r="A112" s="183"/>
      <c r="B112" s="183"/>
      <c r="C112" s="183"/>
      <c r="D112" s="181"/>
      <c r="E112" s="181"/>
      <c r="F112" s="182"/>
      <c r="G112" s="182"/>
      <c r="H112" s="182"/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2"/>
    </row>
    <row r="113" ht="14.25" customHeight="1">
      <c r="A113" s="183"/>
      <c r="B113" s="183"/>
      <c r="C113" s="183"/>
      <c r="D113" s="181"/>
      <c r="E113" s="181"/>
      <c r="F113" s="182"/>
      <c r="G113" s="182"/>
      <c r="H113" s="182"/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</row>
    <row r="114" ht="14.25" customHeight="1">
      <c r="A114" s="183"/>
      <c r="B114" s="183"/>
      <c r="C114" s="183"/>
      <c r="D114" s="181"/>
      <c r="E114" s="181"/>
      <c r="F114" s="182"/>
      <c r="G114" s="182"/>
      <c r="H114" s="182"/>
      <c r="I114" s="182"/>
      <c r="J114" s="182"/>
      <c r="K114" s="182"/>
      <c r="L114" s="182"/>
      <c r="M114" s="182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2"/>
    </row>
    <row r="115" ht="14.25" customHeight="1">
      <c r="A115" s="183"/>
      <c r="B115" s="183"/>
      <c r="C115" s="183"/>
      <c r="D115" s="181"/>
      <c r="E115" s="181"/>
      <c r="F115" s="182"/>
      <c r="G115" s="182"/>
      <c r="H115" s="182"/>
      <c r="I115" s="182"/>
      <c r="J115" s="182"/>
      <c r="K115" s="182"/>
      <c r="L115" s="182"/>
      <c r="M115" s="182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2"/>
    </row>
    <row r="116" ht="14.25" customHeight="1">
      <c r="A116" s="183"/>
      <c r="B116" s="183"/>
      <c r="C116" s="183"/>
      <c r="D116" s="181"/>
      <c r="E116" s="181"/>
      <c r="F116" s="182"/>
      <c r="G116" s="182"/>
      <c r="H116" s="182"/>
      <c r="I116" s="182"/>
      <c r="J116" s="182"/>
      <c r="K116" s="182"/>
      <c r="L116" s="182"/>
      <c r="M116" s="182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182"/>
    </row>
    <row r="117" ht="14.25" customHeight="1">
      <c r="A117" s="183"/>
      <c r="B117" s="183"/>
      <c r="C117" s="183"/>
      <c r="D117" s="181"/>
      <c r="E117" s="181"/>
      <c r="F117" s="182"/>
      <c r="G117" s="182"/>
      <c r="H117" s="182"/>
      <c r="I117" s="182"/>
      <c r="J117" s="182"/>
      <c r="K117" s="182"/>
      <c r="L117" s="182"/>
      <c r="M117" s="182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2"/>
    </row>
    <row r="118" ht="14.25" customHeight="1">
      <c r="A118" s="183"/>
      <c r="B118" s="183"/>
      <c r="C118" s="183"/>
      <c r="D118" s="181"/>
      <c r="E118" s="181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2"/>
    </row>
    <row r="119" ht="14.25" customHeight="1">
      <c r="A119" s="183"/>
      <c r="B119" s="183"/>
      <c r="C119" s="183"/>
      <c r="D119" s="181"/>
      <c r="E119" s="181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2"/>
    </row>
    <row r="120" ht="14.25" customHeight="1">
      <c r="A120" s="183"/>
      <c r="B120" s="183"/>
      <c r="C120" s="183"/>
      <c r="D120" s="181"/>
      <c r="E120" s="181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</row>
    <row r="121" ht="14.25" customHeight="1">
      <c r="A121" s="183"/>
      <c r="B121" s="183"/>
      <c r="C121" s="183"/>
      <c r="D121" s="181"/>
      <c r="E121" s="181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</row>
    <row r="122" ht="14.25" customHeight="1">
      <c r="A122" s="183"/>
      <c r="B122" s="183"/>
      <c r="C122" s="183"/>
      <c r="D122" s="181"/>
      <c r="E122" s="181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</row>
    <row r="123" ht="14.25" customHeight="1">
      <c r="A123" s="183"/>
      <c r="B123" s="183"/>
      <c r="C123" s="183"/>
      <c r="D123" s="181"/>
      <c r="E123" s="181"/>
      <c r="F123" s="182"/>
      <c r="G123" s="182"/>
      <c r="H123" s="182"/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2"/>
    </row>
    <row r="124" ht="14.25" customHeight="1">
      <c r="A124" s="183"/>
      <c r="B124" s="183"/>
      <c r="C124" s="183"/>
      <c r="D124" s="181"/>
      <c r="E124" s="181"/>
      <c r="F124" s="182"/>
      <c r="G124" s="182"/>
      <c r="H124" s="182"/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2"/>
    </row>
    <row r="125" ht="14.25" customHeight="1">
      <c r="A125" s="183"/>
      <c r="B125" s="183"/>
      <c r="C125" s="183"/>
      <c r="D125" s="181"/>
      <c r="E125" s="181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</row>
    <row r="126" ht="14.25" customHeight="1">
      <c r="A126" s="183"/>
      <c r="B126" s="183"/>
      <c r="C126" s="183"/>
      <c r="D126" s="181"/>
      <c r="E126" s="181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</row>
    <row r="127" ht="14.25" customHeight="1">
      <c r="A127" s="183"/>
      <c r="B127" s="183"/>
      <c r="C127" s="183"/>
      <c r="D127" s="181"/>
      <c r="E127" s="181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</row>
    <row r="128" ht="14.25" customHeight="1">
      <c r="A128" s="183"/>
      <c r="B128" s="183"/>
      <c r="C128" s="183"/>
      <c r="D128" s="181"/>
      <c r="E128" s="181"/>
      <c r="F128" s="182"/>
      <c r="G128" s="182"/>
      <c r="H128" s="182"/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</row>
    <row r="129" ht="14.25" customHeight="1">
      <c r="A129" s="183"/>
      <c r="B129" s="183"/>
      <c r="C129" s="183"/>
      <c r="D129" s="181"/>
      <c r="E129" s="181"/>
      <c r="F129" s="182"/>
      <c r="G129" s="182"/>
      <c r="H129" s="182"/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2"/>
    </row>
    <row r="130" ht="14.25" customHeight="1">
      <c r="A130" s="183"/>
      <c r="B130" s="183"/>
      <c r="C130" s="183"/>
      <c r="D130" s="181"/>
      <c r="E130" s="181"/>
      <c r="F130" s="182"/>
      <c r="G130" s="182"/>
      <c r="H130" s="182"/>
      <c r="I130" s="182"/>
      <c r="J130" s="182"/>
      <c r="K130" s="182"/>
      <c r="L130" s="182"/>
      <c r="M130" s="182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182"/>
    </row>
    <row r="131" ht="14.25" customHeight="1">
      <c r="A131" s="183"/>
      <c r="B131" s="183"/>
      <c r="C131" s="183"/>
      <c r="D131" s="181"/>
      <c r="E131" s="181"/>
      <c r="F131" s="182"/>
      <c r="G131" s="182"/>
      <c r="H131" s="182"/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2"/>
    </row>
    <row r="132" ht="14.25" customHeight="1">
      <c r="A132" s="183"/>
      <c r="B132" s="183"/>
      <c r="C132" s="183"/>
      <c r="D132" s="181"/>
      <c r="E132" s="181"/>
      <c r="F132" s="182"/>
      <c r="G132" s="182"/>
      <c r="H132" s="182"/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2"/>
    </row>
    <row r="133" ht="14.25" customHeight="1">
      <c r="A133" s="183"/>
      <c r="B133" s="183"/>
      <c r="C133" s="183"/>
      <c r="D133" s="181"/>
      <c r="E133" s="181"/>
      <c r="F133" s="182"/>
      <c r="G133" s="182"/>
      <c r="H133" s="182"/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2"/>
    </row>
    <row r="134" ht="14.25" customHeight="1">
      <c r="A134" s="183"/>
      <c r="B134" s="183"/>
      <c r="C134" s="183"/>
      <c r="D134" s="181"/>
      <c r="E134" s="181"/>
      <c r="F134" s="182"/>
      <c r="G134" s="182"/>
      <c r="H134" s="182"/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2"/>
    </row>
    <row r="135" ht="14.25" customHeight="1">
      <c r="A135" s="183"/>
      <c r="B135" s="183"/>
      <c r="C135" s="183"/>
      <c r="D135" s="181"/>
      <c r="E135" s="181"/>
      <c r="F135" s="182"/>
      <c r="G135" s="182"/>
      <c r="H135" s="182"/>
      <c r="I135" s="182"/>
      <c r="J135" s="182"/>
      <c r="K135" s="182"/>
      <c r="L135" s="182"/>
      <c r="M135" s="182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2"/>
    </row>
    <row r="136" ht="14.25" customHeight="1">
      <c r="A136" s="183"/>
      <c r="B136" s="183"/>
      <c r="C136" s="183"/>
      <c r="D136" s="181"/>
      <c r="E136" s="181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</row>
    <row r="137" ht="14.25" customHeight="1">
      <c r="A137" s="183"/>
      <c r="B137" s="183"/>
      <c r="C137" s="183"/>
      <c r="D137" s="181"/>
      <c r="E137" s="181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</row>
    <row r="138" ht="14.25" customHeight="1">
      <c r="A138" s="183"/>
      <c r="B138" s="183"/>
      <c r="C138" s="183"/>
      <c r="D138" s="181"/>
      <c r="E138" s="181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</row>
    <row r="139" ht="14.25" customHeight="1">
      <c r="A139" s="183"/>
      <c r="B139" s="183"/>
      <c r="C139" s="183"/>
      <c r="D139" s="181"/>
      <c r="E139" s="181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2"/>
    </row>
    <row r="140" ht="14.25" customHeight="1">
      <c r="A140" s="183"/>
      <c r="B140" s="183"/>
      <c r="C140" s="183"/>
      <c r="D140" s="181"/>
      <c r="E140" s="181"/>
      <c r="F140" s="182"/>
      <c r="G140" s="182"/>
      <c r="H140" s="182"/>
      <c r="I140" s="182"/>
      <c r="J140" s="182"/>
      <c r="K140" s="182"/>
      <c r="L140" s="182"/>
      <c r="M140" s="182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182"/>
    </row>
    <row r="141" ht="14.25" customHeight="1">
      <c r="A141" s="183"/>
      <c r="B141" s="183"/>
      <c r="C141" s="183"/>
      <c r="D141" s="181"/>
      <c r="E141" s="181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</row>
    <row r="142" ht="14.25" customHeight="1">
      <c r="A142" s="183"/>
      <c r="B142" s="183"/>
      <c r="C142" s="183"/>
      <c r="D142" s="181"/>
      <c r="E142" s="181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</row>
    <row r="143" ht="14.25" customHeight="1">
      <c r="A143" s="183"/>
      <c r="B143" s="183"/>
      <c r="C143" s="183"/>
      <c r="D143" s="181"/>
      <c r="E143" s="181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</row>
    <row r="144" ht="14.25" customHeight="1">
      <c r="A144" s="183"/>
      <c r="B144" s="183"/>
      <c r="C144" s="183"/>
      <c r="D144" s="181"/>
      <c r="E144" s="181"/>
      <c r="F144" s="182"/>
      <c r="G144" s="182"/>
      <c r="H144" s="182"/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2"/>
    </row>
    <row r="145" ht="14.25" customHeight="1">
      <c r="A145" s="183"/>
      <c r="B145" s="183"/>
      <c r="C145" s="183"/>
      <c r="D145" s="181"/>
      <c r="E145" s="181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</row>
    <row r="146" ht="14.25" customHeight="1">
      <c r="A146" s="183"/>
      <c r="B146" s="183"/>
      <c r="C146" s="183"/>
      <c r="D146" s="181"/>
      <c r="E146" s="181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</row>
    <row r="147" ht="14.25" customHeight="1">
      <c r="A147" s="183"/>
      <c r="B147" s="183"/>
      <c r="C147" s="183"/>
      <c r="D147" s="181"/>
      <c r="E147" s="181"/>
      <c r="F147" s="182"/>
      <c r="G147" s="182"/>
      <c r="H147" s="182"/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182"/>
    </row>
    <row r="148" ht="14.25" customHeight="1">
      <c r="A148" s="183"/>
      <c r="B148" s="183"/>
      <c r="C148" s="183"/>
      <c r="D148" s="181"/>
      <c r="E148" s="181"/>
      <c r="F148" s="182"/>
      <c r="G148" s="182"/>
      <c r="H148" s="182"/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2"/>
    </row>
    <row r="149" ht="14.25" customHeight="1">
      <c r="A149" s="183"/>
      <c r="B149" s="183"/>
      <c r="C149" s="183"/>
      <c r="D149" s="181"/>
      <c r="E149" s="181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2"/>
    </row>
    <row r="150" ht="14.25" customHeight="1">
      <c r="A150" s="183"/>
      <c r="B150" s="183"/>
      <c r="C150" s="183"/>
      <c r="D150" s="181"/>
      <c r="E150" s="181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</row>
    <row r="151" ht="14.25" customHeight="1">
      <c r="A151" s="183"/>
      <c r="B151" s="183"/>
      <c r="C151" s="183"/>
      <c r="D151" s="181"/>
      <c r="E151" s="181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</row>
    <row r="152" ht="14.25" customHeight="1">
      <c r="A152" s="183"/>
      <c r="B152" s="183"/>
      <c r="C152" s="183"/>
      <c r="D152" s="181"/>
      <c r="E152" s="181"/>
      <c r="F152" s="182"/>
      <c r="G152" s="182"/>
      <c r="H152" s="182"/>
      <c r="I152" s="182"/>
      <c r="J152" s="182"/>
      <c r="K152" s="182"/>
      <c r="L152" s="182"/>
      <c r="M152" s="182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2"/>
    </row>
    <row r="153" ht="14.25" customHeight="1">
      <c r="A153" s="183"/>
      <c r="B153" s="183"/>
      <c r="C153" s="183"/>
      <c r="D153" s="181"/>
      <c r="E153" s="181"/>
      <c r="F153" s="182"/>
      <c r="G153" s="182"/>
      <c r="H153" s="182"/>
      <c r="I153" s="182"/>
      <c r="J153" s="182"/>
      <c r="K153" s="182"/>
      <c r="L153" s="182"/>
      <c r="M153" s="182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2"/>
    </row>
    <row r="154" ht="14.25" customHeight="1">
      <c r="A154" s="183"/>
      <c r="B154" s="183"/>
      <c r="C154" s="183"/>
      <c r="D154" s="181"/>
      <c r="E154" s="181"/>
      <c r="F154" s="182"/>
      <c r="G154" s="182"/>
      <c r="H154" s="182"/>
      <c r="I154" s="182"/>
      <c r="J154" s="182"/>
      <c r="K154" s="182"/>
      <c r="L154" s="182"/>
      <c r="M154" s="182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2"/>
    </row>
    <row r="155" ht="14.25" customHeight="1">
      <c r="A155" s="183"/>
      <c r="B155" s="183"/>
      <c r="C155" s="183"/>
      <c r="D155" s="181"/>
      <c r="E155" s="181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</row>
    <row r="156" ht="14.25" customHeight="1">
      <c r="A156" s="183"/>
      <c r="B156" s="183"/>
      <c r="C156" s="183"/>
      <c r="D156" s="181"/>
      <c r="E156" s="181"/>
      <c r="F156" s="182"/>
      <c r="G156" s="182"/>
      <c r="H156" s="182"/>
      <c r="I156" s="182"/>
      <c r="J156" s="182"/>
      <c r="K156" s="182"/>
      <c r="L156" s="182"/>
      <c r="M156" s="182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2"/>
    </row>
    <row r="157" ht="14.25" customHeight="1">
      <c r="A157" s="183"/>
      <c r="B157" s="183"/>
      <c r="C157" s="183"/>
      <c r="D157" s="181"/>
      <c r="E157" s="181"/>
      <c r="F157" s="182"/>
      <c r="G157" s="182"/>
      <c r="H157" s="182"/>
      <c r="I157" s="182"/>
      <c r="J157" s="182"/>
      <c r="K157" s="182"/>
      <c r="L157" s="182"/>
      <c r="M157" s="182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2"/>
    </row>
    <row r="158" ht="14.25" customHeight="1">
      <c r="A158" s="183"/>
      <c r="B158" s="183"/>
      <c r="C158" s="183"/>
      <c r="D158" s="181"/>
      <c r="E158" s="181"/>
      <c r="F158" s="182"/>
      <c r="G158" s="182"/>
      <c r="H158" s="182"/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</row>
    <row r="159" ht="14.25" customHeight="1">
      <c r="A159" s="183"/>
      <c r="B159" s="183"/>
      <c r="C159" s="183"/>
      <c r="D159" s="181"/>
      <c r="E159" s="181"/>
      <c r="F159" s="182"/>
      <c r="G159" s="182"/>
      <c r="H159" s="182"/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2"/>
    </row>
    <row r="160" ht="14.25" customHeight="1">
      <c r="A160" s="183"/>
      <c r="B160" s="183"/>
      <c r="C160" s="183"/>
      <c r="D160" s="181"/>
      <c r="E160" s="181"/>
      <c r="F160" s="182"/>
      <c r="G160" s="182"/>
      <c r="H160" s="182"/>
      <c r="I160" s="182"/>
      <c r="J160" s="182"/>
      <c r="K160" s="182"/>
      <c r="L160" s="182"/>
      <c r="M160" s="182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182"/>
    </row>
    <row r="161" ht="14.25" customHeight="1">
      <c r="A161" s="183"/>
      <c r="B161" s="183"/>
      <c r="C161" s="183"/>
      <c r="D161" s="181"/>
      <c r="E161" s="181"/>
      <c r="F161" s="182"/>
      <c r="G161" s="182"/>
      <c r="H161" s="182"/>
      <c r="I161" s="182"/>
      <c r="J161" s="182"/>
      <c r="K161" s="182"/>
      <c r="L161" s="182"/>
      <c r="M161" s="182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182"/>
    </row>
    <row r="162" ht="14.25" customHeight="1">
      <c r="A162" s="183"/>
      <c r="B162" s="183"/>
      <c r="C162" s="183"/>
      <c r="D162" s="181"/>
      <c r="E162" s="181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2"/>
    </row>
    <row r="163" ht="14.25" customHeight="1">
      <c r="A163" s="183"/>
      <c r="B163" s="183"/>
      <c r="C163" s="183"/>
      <c r="D163" s="181"/>
      <c r="E163" s="181"/>
      <c r="F163" s="182"/>
      <c r="G163" s="182"/>
      <c r="H163" s="182"/>
      <c r="I163" s="182"/>
      <c r="J163" s="182"/>
      <c r="K163" s="182"/>
      <c r="L163" s="182"/>
      <c r="M163" s="182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2"/>
    </row>
    <row r="164" ht="14.25" customHeight="1">
      <c r="A164" s="183"/>
      <c r="B164" s="183"/>
      <c r="C164" s="183"/>
      <c r="D164" s="181"/>
      <c r="E164" s="181"/>
      <c r="F164" s="182"/>
      <c r="G164" s="182"/>
      <c r="H164" s="182"/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</row>
    <row r="165" ht="14.25" customHeight="1">
      <c r="A165" s="183"/>
      <c r="B165" s="183"/>
      <c r="C165" s="183"/>
      <c r="D165" s="181"/>
      <c r="E165" s="181"/>
      <c r="F165" s="182"/>
      <c r="G165" s="182"/>
      <c r="H165" s="182"/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2"/>
    </row>
    <row r="166" ht="14.25" customHeight="1">
      <c r="A166" s="183"/>
      <c r="B166" s="183"/>
      <c r="C166" s="183"/>
      <c r="D166" s="181"/>
      <c r="E166" s="181"/>
      <c r="F166" s="182"/>
      <c r="G166" s="182"/>
      <c r="H166" s="182"/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2"/>
    </row>
    <row r="167" ht="14.25" customHeight="1">
      <c r="A167" s="183"/>
      <c r="B167" s="183"/>
      <c r="C167" s="183"/>
      <c r="D167" s="181"/>
      <c r="E167" s="181"/>
      <c r="F167" s="182"/>
      <c r="G167" s="182"/>
      <c r="H167" s="182"/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</row>
    <row r="168" ht="14.25" customHeight="1">
      <c r="A168" s="183"/>
      <c r="B168" s="183"/>
      <c r="C168" s="183"/>
      <c r="D168" s="181"/>
      <c r="E168" s="181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</row>
    <row r="169" ht="14.25" customHeight="1">
      <c r="A169" s="183"/>
      <c r="B169" s="183"/>
      <c r="C169" s="183"/>
      <c r="D169" s="181"/>
      <c r="E169" s="181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</row>
    <row r="170" ht="14.25" customHeight="1">
      <c r="A170" s="183"/>
      <c r="B170" s="183"/>
      <c r="C170" s="183"/>
      <c r="D170" s="181"/>
      <c r="E170" s="181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</row>
    <row r="171" ht="14.25" customHeight="1">
      <c r="A171" s="183"/>
      <c r="B171" s="183"/>
      <c r="C171" s="183"/>
      <c r="D171" s="181"/>
      <c r="E171" s="181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2"/>
    </row>
    <row r="172" ht="14.25" customHeight="1">
      <c r="A172" s="183"/>
      <c r="B172" s="183"/>
      <c r="C172" s="183"/>
      <c r="D172" s="181"/>
      <c r="E172" s="181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</row>
    <row r="173" ht="14.25" customHeight="1">
      <c r="A173" s="183"/>
      <c r="B173" s="183"/>
      <c r="C173" s="183"/>
      <c r="D173" s="181"/>
      <c r="E173" s="181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</row>
    <row r="174" ht="14.25" customHeight="1">
      <c r="A174" s="183"/>
      <c r="B174" s="183"/>
      <c r="C174" s="183"/>
      <c r="D174" s="181"/>
      <c r="E174" s="181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</row>
    <row r="175" ht="14.25" customHeight="1">
      <c r="A175" s="183"/>
      <c r="B175" s="183"/>
      <c r="C175" s="183"/>
      <c r="D175" s="181"/>
      <c r="E175" s="181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</row>
    <row r="176" ht="14.25" customHeight="1">
      <c r="A176" s="183"/>
      <c r="B176" s="183"/>
      <c r="C176" s="183"/>
      <c r="D176" s="181"/>
      <c r="E176" s="181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</row>
    <row r="177" ht="14.25" customHeight="1">
      <c r="A177" s="183"/>
      <c r="B177" s="183"/>
      <c r="C177" s="183"/>
      <c r="D177" s="181"/>
      <c r="E177" s="181"/>
      <c r="F177" s="182"/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2"/>
    </row>
    <row r="178" ht="14.25" customHeight="1">
      <c r="A178" s="183"/>
      <c r="B178" s="183"/>
      <c r="C178" s="183"/>
      <c r="D178" s="181"/>
      <c r="E178" s="181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</row>
    <row r="179" ht="14.25" customHeight="1">
      <c r="A179" s="183"/>
      <c r="B179" s="183"/>
      <c r="C179" s="183"/>
      <c r="D179" s="181"/>
      <c r="E179" s="181"/>
      <c r="F179" s="182"/>
      <c r="G179" s="182"/>
      <c r="H179" s="182"/>
      <c r="I179" s="182"/>
      <c r="J179" s="182"/>
      <c r="K179" s="182"/>
      <c r="L179" s="182"/>
      <c r="M179" s="182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182"/>
    </row>
    <row r="180" ht="14.25" customHeight="1">
      <c r="A180" s="183"/>
      <c r="B180" s="183"/>
      <c r="C180" s="183"/>
      <c r="D180" s="181"/>
      <c r="E180" s="181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</row>
    <row r="181" ht="14.25" customHeight="1">
      <c r="A181" s="183"/>
      <c r="B181" s="183"/>
      <c r="C181" s="183"/>
      <c r="D181" s="181"/>
      <c r="E181" s="181"/>
      <c r="F181" s="182"/>
      <c r="G181" s="182"/>
      <c r="H181" s="182"/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</row>
    <row r="182" ht="14.25" customHeight="1">
      <c r="A182" s="183"/>
      <c r="B182" s="183"/>
      <c r="C182" s="183"/>
      <c r="D182" s="181"/>
      <c r="E182" s="181"/>
      <c r="F182" s="182"/>
      <c r="G182" s="182"/>
      <c r="H182" s="182"/>
      <c r="I182" s="182"/>
      <c r="J182" s="182"/>
      <c r="K182" s="182"/>
      <c r="L182" s="182"/>
      <c r="M182" s="182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182"/>
    </row>
    <row r="183" ht="14.25" customHeight="1">
      <c r="A183" s="183"/>
      <c r="B183" s="183"/>
      <c r="C183" s="183"/>
      <c r="D183" s="181"/>
      <c r="E183" s="181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</row>
    <row r="184" ht="14.25" customHeight="1">
      <c r="A184" s="183"/>
      <c r="B184" s="183"/>
      <c r="C184" s="183"/>
      <c r="D184" s="181"/>
      <c r="E184" s="181"/>
      <c r="F184" s="182"/>
      <c r="G184" s="182"/>
      <c r="H184" s="182"/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2"/>
    </row>
    <row r="185" ht="14.25" customHeight="1">
      <c r="A185" s="183"/>
      <c r="B185" s="183"/>
      <c r="C185" s="183"/>
      <c r="D185" s="181"/>
      <c r="E185" s="181"/>
      <c r="F185" s="182"/>
      <c r="G185" s="182"/>
      <c r="H185" s="182"/>
      <c r="I185" s="182"/>
      <c r="J185" s="182"/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</row>
    <row r="186" ht="14.25" customHeight="1">
      <c r="A186" s="183"/>
      <c r="B186" s="183"/>
      <c r="C186" s="183"/>
      <c r="D186" s="181"/>
      <c r="E186" s="181"/>
      <c r="F186" s="182"/>
      <c r="G186" s="182"/>
      <c r="H186" s="182"/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</row>
    <row r="187" ht="14.25" customHeight="1">
      <c r="A187" s="183"/>
      <c r="B187" s="183"/>
      <c r="C187" s="183"/>
      <c r="D187" s="181"/>
      <c r="E187" s="181"/>
      <c r="F187" s="182"/>
      <c r="G187" s="182"/>
      <c r="H187" s="182"/>
      <c r="I187" s="182"/>
      <c r="J187" s="182"/>
      <c r="K187" s="182"/>
      <c r="L187" s="182"/>
      <c r="M187" s="182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2"/>
    </row>
    <row r="188" ht="14.25" customHeight="1">
      <c r="A188" s="183"/>
      <c r="B188" s="183"/>
      <c r="C188" s="183"/>
      <c r="D188" s="181"/>
      <c r="E188" s="181"/>
      <c r="F188" s="182"/>
      <c r="G188" s="182"/>
      <c r="H188" s="182"/>
      <c r="I188" s="182"/>
      <c r="J188" s="182"/>
      <c r="K188" s="182"/>
      <c r="L188" s="182"/>
      <c r="M188" s="182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2"/>
    </row>
    <row r="189" ht="14.25" customHeight="1">
      <c r="A189" s="183"/>
      <c r="B189" s="183"/>
      <c r="C189" s="183"/>
      <c r="D189" s="181"/>
      <c r="E189" s="181"/>
      <c r="F189" s="182"/>
      <c r="G189" s="182"/>
      <c r="H189" s="182"/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</row>
    <row r="190" ht="14.25" customHeight="1">
      <c r="A190" s="183"/>
      <c r="B190" s="183"/>
      <c r="C190" s="183"/>
      <c r="D190" s="181"/>
      <c r="E190" s="181"/>
      <c r="F190" s="182"/>
      <c r="G190" s="182"/>
      <c r="H190" s="182"/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</row>
    <row r="191" ht="14.25" customHeight="1">
      <c r="A191" s="183"/>
      <c r="B191" s="183"/>
      <c r="C191" s="183"/>
      <c r="D191" s="181"/>
      <c r="E191" s="181"/>
      <c r="F191" s="182"/>
      <c r="G191" s="182"/>
      <c r="H191" s="182"/>
      <c r="I191" s="182"/>
      <c r="J191" s="182"/>
      <c r="K191" s="182"/>
      <c r="L191" s="182"/>
      <c r="M191" s="182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2"/>
    </row>
    <row r="192" ht="14.25" customHeight="1">
      <c r="A192" s="183"/>
      <c r="B192" s="183"/>
      <c r="C192" s="183"/>
      <c r="D192" s="181"/>
      <c r="E192" s="181"/>
      <c r="F192" s="182"/>
      <c r="G192" s="182"/>
      <c r="H192" s="182"/>
      <c r="I192" s="182"/>
      <c r="J192" s="182"/>
      <c r="K192" s="182"/>
      <c r="L192" s="182"/>
      <c r="M192" s="182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2"/>
    </row>
    <row r="193" ht="14.25" customHeight="1">
      <c r="A193" s="183"/>
      <c r="B193" s="183"/>
      <c r="C193" s="183"/>
      <c r="D193" s="181"/>
      <c r="E193" s="181"/>
      <c r="F193" s="182"/>
      <c r="G193" s="182"/>
      <c r="H193" s="182"/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2"/>
    </row>
    <row r="194" ht="14.25" customHeight="1">
      <c r="A194" s="183"/>
      <c r="B194" s="183"/>
      <c r="C194" s="183"/>
      <c r="D194" s="181"/>
      <c r="E194" s="181"/>
      <c r="F194" s="182"/>
      <c r="G194" s="182"/>
      <c r="H194" s="182"/>
      <c r="I194" s="182"/>
      <c r="J194" s="182"/>
      <c r="K194" s="182"/>
      <c r="L194" s="182"/>
      <c r="M194" s="182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182"/>
    </row>
    <row r="195" ht="14.25" customHeight="1">
      <c r="A195" s="183"/>
      <c r="B195" s="183"/>
      <c r="C195" s="183"/>
      <c r="D195" s="181"/>
      <c r="E195" s="181"/>
      <c r="F195" s="182"/>
      <c r="G195" s="182"/>
      <c r="H195" s="182"/>
      <c r="I195" s="182"/>
      <c r="J195" s="182"/>
      <c r="K195" s="182"/>
      <c r="L195" s="182"/>
      <c r="M195" s="182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182"/>
    </row>
    <row r="196" ht="14.25" customHeight="1">
      <c r="A196" s="183"/>
      <c r="B196" s="183"/>
      <c r="C196" s="183"/>
      <c r="D196" s="181"/>
      <c r="E196" s="181"/>
      <c r="F196" s="182"/>
      <c r="G196" s="182"/>
      <c r="H196" s="182"/>
      <c r="I196" s="182"/>
      <c r="J196" s="182"/>
      <c r="K196" s="182"/>
      <c r="L196" s="182"/>
      <c r="M196" s="182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182"/>
    </row>
    <row r="197" ht="14.25" customHeight="1">
      <c r="A197" s="183"/>
      <c r="B197" s="183"/>
      <c r="C197" s="183"/>
      <c r="D197" s="181"/>
      <c r="E197" s="181"/>
      <c r="F197" s="182"/>
      <c r="G197" s="182"/>
      <c r="H197" s="182"/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2"/>
    </row>
    <row r="198" ht="14.25" customHeight="1">
      <c r="A198" s="183"/>
      <c r="B198" s="183"/>
      <c r="C198" s="183"/>
      <c r="D198" s="181"/>
      <c r="E198" s="181"/>
      <c r="F198" s="182"/>
      <c r="G198" s="182"/>
      <c r="H198" s="182"/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182"/>
    </row>
    <row r="199" ht="14.25" customHeight="1">
      <c r="A199" s="183"/>
      <c r="B199" s="183"/>
      <c r="C199" s="183"/>
      <c r="D199" s="181"/>
      <c r="E199" s="181"/>
      <c r="F199" s="182"/>
      <c r="G199" s="182"/>
      <c r="H199" s="182"/>
      <c r="I199" s="182"/>
      <c r="J199" s="182"/>
      <c r="K199" s="182"/>
      <c r="L199" s="182"/>
      <c r="M199" s="182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2"/>
    </row>
    <row r="200" ht="14.25" customHeight="1">
      <c r="A200" s="183"/>
      <c r="B200" s="183"/>
      <c r="C200" s="183"/>
      <c r="D200" s="181"/>
      <c r="E200" s="181"/>
      <c r="F200" s="182"/>
      <c r="G200" s="182"/>
      <c r="H200" s="182"/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2"/>
    </row>
    <row r="201" ht="14.25" customHeight="1">
      <c r="A201" s="183"/>
      <c r="B201" s="183"/>
      <c r="C201" s="183"/>
      <c r="D201" s="181"/>
      <c r="E201" s="181"/>
      <c r="F201" s="182"/>
      <c r="G201" s="182"/>
      <c r="H201" s="182"/>
      <c r="I201" s="182"/>
      <c r="J201" s="182"/>
      <c r="K201" s="182"/>
      <c r="L201" s="182"/>
      <c r="M201" s="182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182"/>
    </row>
    <row r="202" ht="14.25" customHeight="1">
      <c r="A202" s="183"/>
      <c r="B202" s="183"/>
      <c r="C202" s="183"/>
      <c r="D202" s="181"/>
      <c r="E202" s="181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</row>
    <row r="203" ht="14.25" customHeight="1">
      <c r="A203" s="183"/>
      <c r="B203" s="183"/>
      <c r="C203" s="183"/>
      <c r="D203" s="181"/>
      <c r="E203" s="181"/>
      <c r="F203" s="182"/>
      <c r="G203" s="182"/>
      <c r="H203" s="182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</row>
    <row r="204" ht="14.25" customHeight="1">
      <c r="A204" s="183"/>
      <c r="B204" s="183"/>
      <c r="C204" s="183"/>
      <c r="D204" s="181"/>
      <c r="E204" s="181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</row>
    <row r="205" ht="14.25" customHeight="1">
      <c r="A205" s="183"/>
      <c r="B205" s="183"/>
      <c r="C205" s="183"/>
      <c r="D205" s="181"/>
      <c r="E205" s="181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</row>
    <row r="206" ht="14.25" customHeight="1">
      <c r="A206" s="183"/>
      <c r="B206" s="183"/>
      <c r="C206" s="183"/>
      <c r="D206" s="181"/>
      <c r="E206" s="181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</row>
    <row r="207" ht="14.25" customHeight="1">
      <c r="A207" s="183"/>
      <c r="B207" s="183"/>
      <c r="C207" s="183"/>
      <c r="D207" s="181"/>
      <c r="E207" s="181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</row>
    <row r="208" ht="14.25" customHeight="1">
      <c r="A208" s="183"/>
      <c r="B208" s="183"/>
      <c r="C208" s="183"/>
      <c r="D208" s="181"/>
      <c r="E208" s="181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</row>
    <row r="209" ht="14.25" customHeight="1">
      <c r="A209" s="183"/>
      <c r="B209" s="183"/>
      <c r="C209" s="183"/>
      <c r="D209" s="181"/>
      <c r="E209" s="181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</row>
    <row r="210" ht="14.25" customHeight="1">
      <c r="A210" s="183"/>
      <c r="B210" s="183"/>
      <c r="C210" s="183"/>
      <c r="D210" s="181"/>
      <c r="E210" s="181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</row>
    <row r="211" ht="14.25" customHeight="1">
      <c r="A211" s="183"/>
      <c r="B211" s="183"/>
      <c r="C211" s="183"/>
      <c r="D211" s="181"/>
      <c r="E211" s="181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</row>
    <row r="212" ht="14.25" customHeight="1">
      <c r="A212" s="183"/>
      <c r="B212" s="183"/>
      <c r="C212" s="183"/>
      <c r="D212" s="181"/>
      <c r="E212" s="181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</row>
    <row r="213" ht="14.25" customHeight="1">
      <c r="A213" s="183"/>
      <c r="B213" s="183"/>
      <c r="C213" s="183"/>
      <c r="D213" s="181"/>
      <c r="E213" s="181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</row>
    <row r="214" ht="14.25" customHeight="1">
      <c r="A214" s="183"/>
      <c r="B214" s="183"/>
      <c r="C214" s="183"/>
      <c r="D214" s="181"/>
      <c r="E214" s="181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</row>
    <row r="215" ht="14.25" customHeight="1">
      <c r="A215" s="183"/>
      <c r="B215" s="183"/>
      <c r="C215" s="183"/>
      <c r="D215" s="181"/>
      <c r="E215" s="181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</row>
    <row r="216" ht="14.25" customHeight="1">
      <c r="A216" s="183"/>
      <c r="B216" s="183"/>
      <c r="C216" s="183"/>
      <c r="D216" s="181"/>
      <c r="E216" s="181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</row>
    <row r="217" ht="14.25" customHeight="1">
      <c r="A217" s="183"/>
      <c r="B217" s="183"/>
      <c r="C217" s="183"/>
      <c r="D217" s="181"/>
      <c r="E217" s="181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</row>
    <row r="218" ht="14.25" customHeight="1">
      <c r="A218" s="183"/>
      <c r="B218" s="183"/>
      <c r="C218" s="183"/>
      <c r="D218" s="181"/>
      <c r="E218" s="181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</row>
    <row r="219" ht="14.25" customHeight="1">
      <c r="A219" s="183"/>
      <c r="B219" s="183"/>
      <c r="C219" s="183"/>
      <c r="D219" s="181"/>
      <c r="E219" s="181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</row>
    <row r="220" ht="14.25" customHeight="1">
      <c r="A220" s="183"/>
      <c r="B220" s="183"/>
      <c r="C220" s="183"/>
      <c r="D220" s="181"/>
      <c r="E220" s="181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</row>
    <row r="221" ht="15.75" customHeight="1">
      <c r="A221" s="182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</row>
    <row r="222" ht="15.75" customHeight="1">
      <c r="A222" s="182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</row>
    <row r="223" ht="15.75" customHeight="1">
      <c r="A223" s="182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</row>
    <row r="224" ht="15.75" customHeight="1">
      <c r="A224" s="182"/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182"/>
    </row>
    <row r="225" ht="15.75" customHeight="1">
      <c r="A225" s="182"/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</row>
    <row r="226" ht="15.75" customHeight="1">
      <c r="A226" s="182"/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</row>
    <row r="227" ht="15.75" customHeight="1">
      <c r="A227" s="182"/>
      <c r="B227" s="182"/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</row>
    <row r="228" ht="15.75" customHeight="1">
      <c r="A228" s="182"/>
      <c r="B228" s="182"/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</row>
    <row r="229" ht="15.75" customHeight="1">
      <c r="A229" s="182"/>
      <c r="B229" s="182"/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</row>
    <row r="230" ht="15.75" customHeight="1">
      <c r="A230" s="182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</row>
    <row r="231" ht="15.75" customHeight="1">
      <c r="A231" s="182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</row>
    <row r="232" ht="15.75" customHeight="1">
      <c r="A232" s="182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</row>
    <row r="233" ht="15.75" customHeight="1">
      <c r="A233" s="182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</row>
    <row r="234" ht="15.75" customHeight="1">
      <c r="A234" s="182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</row>
    <row r="235" ht="15.75" customHeight="1">
      <c r="A235" s="182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</row>
    <row r="236" ht="15.75" customHeight="1">
      <c r="A236" s="182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</row>
    <row r="237" ht="15.75" customHeight="1">
      <c r="A237" s="182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</row>
    <row r="238" ht="15.75" customHeight="1">
      <c r="A238" s="182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</row>
    <row r="239" ht="15.75" customHeight="1">
      <c r="A239" s="182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</row>
    <row r="240" ht="15.75" customHeight="1">
      <c r="A240" s="182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</row>
    <row r="241" ht="15.75" customHeight="1">
      <c r="A241" s="182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</row>
    <row r="242" ht="15.75" customHeight="1">
      <c r="A242" s="182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</row>
    <row r="243" ht="15.75" customHeight="1">
      <c r="A243" s="182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</row>
    <row r="244" ht="15.75" customHeight="1">
      <c r="A244" s="182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</row>
    <row r="245" ht="15.75" customHeight="1">
      <c r="A245" s="182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</row>
    <row r="246" ht="15.75" customHeight="1">
      <c r="A246" s="182"/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2"/>
    </row>
    <row r="247" ht="15.75" customHeight="1">
      <c r="A247" s="182"/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</row>
    <row r="248" ht="15.75" customHeight="1">
      <c r="A248" s="182"/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2"/>
    </row>
    <row r="249" ht="15.75" customHeight="1">
      <c r="A249" s="182"/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2"/>
    </row>
    <row r="250" ht="15.75" customHeight="1">
      <c r="A250" s="182"/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2"/>
    </row>
    <row r="251" ht="15.75" customHeight="1">
      <c r="A251" s="182"/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</row>
    <row r="252" ht="15.75" customHeight="1">
      <c r="A252" s="182"/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2"/>
    </row>
    <row r="253" ht="15.75" customHeight="1">
      <c r="A253" s="182"/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</row>
    <row r="254" ht="15.75" customHeight="1">
      <c r="A254" s="182"/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2"/>
    </row>
    <row r="255" ht="15.75" customHeight="1">
      <c r="A255" s="182"/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2"/>
    </row>
    <row r="256" ht="15.75" customHeight="1">
      <c r="A256" s="182"/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2"/>
    </row>
    <row r="257" ht="15.75" customHeight="1">
      <c r="A257" s="182"/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2"/>
    </row>
    <row r="258" ht="15.75" customHeight="1">
      <c r="A258" s="182"/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2"/>
    </row>
    <row r="259" ht="15.75" customHeight="1">
      <c r="A259" s="182"/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2"/>
    </row>
    <row r="260" ht="15.75" customHeight="1">
      <c r="A260" s="182"/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2"/>
    </row>
    <row r="261" ht="15.75" customHeight="1">
      <c r="A261" s="182"/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</row>
    <row r="262" ht="15.75" customHeight="1">
      <c r="A262" s="182"/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2"/>
    </row>
    <row r="263" ht="15.75" customHeight="1">
      <c r="A263" s="182"/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2"/>
    </row>
    <row r="264" ht="15.75" customHeight="1">
      <c r="A264" s="182"/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2"/>
    </row>
    <row r="265" ht="15.75" customHeight="1">
      <c r="A265" s="182"/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2"/>
    </row>
    <row r="266" ht="15.75" customHeight="1">
      <c r="A266" s="182"/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2"/>
    </row>
    <row r="267" ht="15.75" customHeight="1">
      <c r="A267" s="182"/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</row>
    <row r="268" ht="15.75" customHeight="1">
      <c r="A268" s="182"/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2"/>
    </row>
    <row r="269" ht="15.75" customHeight="1">
      <c r="A269" s="182"/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2"/>
    </row>
    <row r="270" ht="15.75" customHeight="1">
      <c r="A270" s="182"/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</row>
    <row r="271" ht="15.75" customHeight="1">
      <c r="A271" s="182"/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2"/>
    </row>
    <row r="272" ht="15.75" customHeight="1">
      <c r="A272" s="182"/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2"/>
    </row>
    <row r="273" ht="15.75" customHeight="1">
      <c r="A273" s="182"/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</row>
    <row r="274" ht="15.75" customHeight="1">
      <c r="A274" s="182"/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</row>
    <row r="275" ht="15.75" customHeight="1">
      <c r="A275" s="182"/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</row>
    <row r="276" ht="15.75" customHeight="1">
      <c r="A276" s="182"/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</row>
    <row r="277" ht="15.75" customHeight="1">
      <c r="A277" s="182"/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</row>
    <row r="278" ht="15.75" customHeight="1">
      <c r="A278" s="182"/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2"/>
    </row>
    <row r="279" ht="15.75" customHeight="1">
      <c r="A279" s="182"/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2"/>
    </row>
    <row r="280" ht="15.75" customHeight="1">
      <c r="A280" s="182"/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2"/>
    </row>
    <row r="281" ht="15.75" customHeight="1">
      <c r="A281" s="182"/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</row>
    <row r="282" ht="15.75" customHeight="1">
      <c r="A282" s="182"/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</row>
    <row r="283" ht="15.75" customHeight="1">
      <c r="A283" s="182"/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</row>
    <row r="284" ht="15.75" customHeight="1">
      <c r="A284" s="182"/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</row>
    <row r="285" ht="15.75" customHeight="1">
      <c r="A285" s="182"/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2"/>
    </row>
    <row r="286" ht="15.75" customHeight="1">
      <c r="A286" s="182"/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2"/>
    </row>
    <row r="287" ht="15.75" customHeight="1">
      <c r="A287" s="182"/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2"/>
    </row>
    <row r="288" ht="15.75" customHeight="1">
      <c r="A288" s="182"/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</row>
    <row r="289" ht="15.75" customHeight="1">
      <c r="A289" s="182"/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2"/>
    </row>
    <row r="290" ht="15.75" customHeight="1">
      <c r="A290" s="182"/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2"/>
    </row>
    <row r="291" ht="15.75" customHeight="1">
      <c r="A291" s="182"/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2"/>
    </row>
    <row r="292" ht="15.75" customHeight="1">
      <c r="A292" s="182"/>
      <c r="B292" s="182"/>
      <c r="C292" s="182"/>
      <c r="D292" s="182"/>
      <c r="E292" s="182"/>
      <c r="F292" s="182"/>
      <c r="G292" s="182"/>
      <c r="H292" s="182"/>
      <c r="I292" s="182"/>
      <c r="J292" s="182"/>
      <c r="K292" s="182"/>
      <c r="L292" s="182"/>
      <c r="M292" s="182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2"/>
    </row>
    <row r="293" ht="15.75" customHeight="1">
      <c r="A293" s="182"/>
      <c r="B293" s="182"/>
      <c r="C293" s="182"/>
      <c r="D293" s="182"/>
      <c r="E293" s="182"/>
      <c r="F293" s="182"/>
      <c r="G293" s="182"/>
      <c r="H293" s="182"/>
      <c r="I293" s="182"/>
      <c r="J293" s="182"/>
      <c r="K293" s="182"/>
      <c r="L293" s="182"/>
      <c r="M293" s="182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182"/>
    </row>
    <row r="294" ht="15.75" customHeight="1">
      <c r="A294" s="182"/>
      <c r="B294" s="182"/>
      <c r="C294" s="182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2"/>
    </row>
    <row r="295" ht="15.75" customHeight="1">
      <c r="A295" s="182"/>
      <c r="B295" s="182"/>
      <c r="C295" s="182"/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</row>
    <row r="296" ht="15.75" customHeight="1">
      <c r="A296" s="182"/>
      <c r="B296" s="182"/>
      <c r="C296" s="182"/>
      <c r="D296" s="182"/>
      <c r="E296" s="182"/>
      <c r="F296" s="182"/>
      <c r="G296" s="182"/>
      <c r="H296" s="182"/>
      <c r="I296" s="182"/>
      <c r="J296" s="182"/>
      <c r="K296" s="182"/>
      <c r="L296" s="182"/>
      <c r="M296" s="182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2"/>
    </row>
    <row r="297" ht="15.75" customHeight="1">
      <c r="A297" s="182"/>
      <c r="B297" s="182"/>
      <c r="C297" s="182"/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</row>
    <row r="298" ht="15.75" customHeight="1">
      <c r="A298" s="182"/>
      <c r="B298" s="182"/>
      <c r="C298" s="182"/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</row>
    <row r="299" ht="15.75" customHeight="1">
      <c r="A299" s="182"/>
      <c r="B299" s="182"/>
      <c r="C299" s="182"/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</row>
    <row r="300" ht="15.75" customHeight="1">
      <c r="A300" s="182"/>
      <c r="B300" s="182"/>
      <c r="C300" s="182"/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</row>
    <row r="301" ht="15.75" customHeight="1">
      <c r="A301" s="182"/>
      <c r="B301" s="182"/>
      <c r="C301" s="182"/>
      <c r="D301" s="182"/>
      <c r="E301" s="182"/>
      <c r="F301" s="182"/>
      <c r="G301" s="182"/>
      <c r="H301" s="182"/>
      <c r="I301" s="182"/>
      <c r="J301" s="182"/>
      <c r="K301" s="182"/>
      <c r="L301" s="182"/>
      <c r="M301" s="182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2"/>
    </row>
    <row r="302" ht="15.75" customHeight="1">
      <c r="A302" s="182"/>
      <c r="B302" s="182"/>
      <c r="C302" s="182"/>
      <c r="D302" s="182"/>
      <c r="E302" s="182"/>
      <c r="F302" s="182"/>
      <c r="G302" s="182"/>
      <c r="H302" s="182"/>
      <c r="I302" s="182"/>
      <c r="J302" s="182"/>
      <c r="K302" s="182"/>
      <c r="L302" s="182"/>
      <c r="M302" s="182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2"/>
    </row>
    <row r="303" ht="15.75" customHeight="1">
      <c r="A303" s="182"/>
      <c r="B303" s="182"/>
      <c r="C303" s="182"/>
      <c r="D303" s="182"/>
      <c r="E303" s="182"/>
      <c r="F303" s="182"/>
      <c r="G303" s="182"/>
      <c r="H303" s="182"/>
      <c r="I303" s="182"/>
      <c r="J303" s="182"/>
      <c r="K303" s="182"/>
      <c r="L303" s="182"/>
      <c r="M303" s="182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2"/>
    </row>
    <row r="304" ht="15.75" customHeight="1">
      <c r="A304" s="182"/>
      <c r="B304" s="182"/>
      <c r="C304" s="182"/>
      <c r="D304" s="182"/>
      <c r="E304" s="182"/>
      <c r="F304" s="182"/>
      <c r="G304" s="182"/>
      <c r="H304" s="182"/>
      <c r="I304" s="182"/>
      <c r="J304" s="182"/>
      <c r="K304" s="182"/>
      <c r="L304" s="182"/>
      <c r="M304" s="182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2"/>
    </row>
    <row r="305" ht="15.75" customHeight="1">
      <c r="A305" s="182"/>
      <c r="B305" s="182"/>
      <c r="C305" s="182"/>
      <c r="D305" s="182"/>
      <c r="E305" s="182"/>
      <c r="F305" s="182"/>
      <c r="G305" s="182"/>
      <c r="H305" s="182"/>
      <c r="I305" s="182"/>
      <c r="J305" s="182"/>
      <c r="K305" s="182"/>
      <c r="L305" s="182"/>
      <c r="M305" s="182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2"/>
    </row>
    <row r="306" ht="15.75" customHeight="1">
      <c r="A306" s="182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2"/>
    </row>
    <row r="307" ht="15.75" customHeight="1">
      <c r="A307" s="182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</row>
    <row r="308" ht="15.75" customHeight="1">
      <c r="A308" s="182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2"/>
    </row>
    <row r="309" ht="15.75" customHeight="1">
      <c r="A309" s="182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</row>
    <row r="310" ht="15.75" customHeight="1">
      <c r="A310" s="182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2"/>
    </row>
    <row r="311" ht="15.75" customHeight="1">
      <c r="A311" s="182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2"/>
    </row>
    <row r="312" ht="15.75" customHeight="1">
      <c r="A312" s="182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2"/>
    </row>
    <row r="313" ht="15.75" customHeight="1">
      <c r="A313" s="182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2"/>
    </row>
    <row r="314" ht="15.75" customHeight="1">
      <c r="A314" s="182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</row>
    <row r="315" ht="15.75" customHeight="1">
      <c r="A315" s="182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2"/>
    </row>
    <row r="316" ht="15.75" customHeight="1">
      <c r="A316" s="182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2"/>
    </row>
    <row r="317" ht="15.75" customHeight="1">
      <c r="A317" s="182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</row>
    <row r="318" ht="15.75" customHeight="1">
      <c r="A318" s="182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2"/>
    </row>
    <row r="319" ht="15.75" customHeight="1">
      <c r="A319" s="182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2"/>
    </row>
    <row r="320" ht="15.75" customHeight="1">
      <c r="A320" s="182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</row>
    <row r="321" ht="15.75" customHeight="1">
      <c r="A321" s="182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</row>
    <row r="322" ht="15.75" customHeight="1">
      <c r="A322" s="182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</row>
    <row r="323" ht="15.75" customHeight="1">
      <c r="A323" s="182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</row>
    <row r="324" ht="15.75" customHeight="1">
      <c r="A324" s="182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</row>
    <row r="325" ht="15.75" customHeight="1">
      <c r="A325" s="182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</row>
    <row r="326" ht="15.75" customHeight="1">
      <c r="A326" s="182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</row>
    <row r="327" ht="15.75" customHeight="1">
      <c r="A327" s="182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</row>
    <row r="328" ht="15.75" customHeight="1">
      <c r="A328" s="182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</row>
    <row r="329" ht="15.75" customHeight="1">
      <c r="A329" s="182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</row>
    <row r="330" ht="15.75" customHeight="1">
      <c r="A330" s="182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</row>
    <row r="331" ht="15.75" customHeight="1">
      <c r="A331" s="182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</row>
    <row r="332" ht="15.75" customHeight="1">
      <c r="A332" s="182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</row>
    <row r="333" ht="15.75" customHeight="1">
      <c r="A333" s="182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</row>
    <row r="334" ht="15.75" customHeight="1">
      <c r="A334" s="182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2"/>
    </row>
    <row r="335" ht="15.75" customHeight="1">
      <c r="A335" s="182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2"/>
    </row>
    <row r="336" ht="15.75" customHeight="1">
      <c r="A336" s="182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2"/>
    </row>
    <row r="337" ht="15.75" customHeight="1">
      <c r="A337" s="182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</row>
    <row r="338" ht="15.75" customHeight="1">
      <c r="A338" s="182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2"/>
    </row>
    <row r="339" ht="15.75" customHeight="1">
      <c r="A339" s="182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2"/>
    </row>
    <row r="340" ht="15.75" customHeight="1">
      <c r="A340" s="182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2"/>
    </row>
    <row r="341" ht="15.75" customHeight="1">
      <c r="A341" s="182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2"/>
    </row>
    <row r="342" ht="15.75" customHeight="1">
      <c r="A342" s="182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</row>
    <row r="343" ht="15.75" customHeight="1">
      <c r="A343" s="182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</row>
    <row r="344" ht="15.75" customHeight="1">
      <c r="A344" s="182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</row>
    <row r="345" ht="15.75" customHeight="1">
      <c r="A345" s="182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</row>
    <row r="346" ht="15.75" customHeight="1">
      <c r="A346" s="182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</row>
    <row r="347" ht="15.75" customHeight="1">
      <c r="A347" s="182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2"/>
    </row>
    <row r="348" ht="15.75" customHeight="1">
      <c r="A348" s="182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2"/>
    </row>
    <row r="349" ht="15.75" customHeight="1">
      <c r="A349" s="182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182"/>
    </row>
    <row r="350" ht="15.75" customHeight="1">
      <c r="A350" s="182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182"/>
    </row>
    <row r="351" ht="15.75" customHeight="1">
      <c r="A351" s="182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</row>
    <row r="352" ht="15.75" customHeight="1">
      <c r="A352" s="182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2"/>
    </row>
    <row r="353" ht="15.75" customHeight="1">
      <c r="A353" s="182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2"/>
    </row>
    <row r="354" ht="15.75" customHeight="1">
      <c r="A354" s="182"/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</row>
    <row r="355" ht="15.75" customHeight="1">
      <c r="A355" s="182"/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2"/>
    </row>
    <row r="356" ht="15.75" customHeight="1">
      <c r="A356" s="182"/>
      <c r="B356" s="182"/>
      <c r="C356" s="182"/>
      <c r="D356" s="182"/>
      <c r="E356" s="182"/>
      <c r="F356" s="182"/>
      <c r="G356" s="182"/>
      <c r="H356" s="182"/>
      <c r="I356" s="182"/>
      <c r="J356" s="182"/>
      <c r="K356" s="182"/>
      <c r="L356" s="182"/>
      <c r="M356" s="182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</row>
    <row r="357" ht="15.75" customHeight="1">
      <c r="A357" s="182"/>
      <c r="B357" s="182"/>
      <c r="C357" s="182"/>
      <c r="D357" s="182"/>
      <c r="E357" s="182"/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</row>
    <row r="358" ht="15.75" customHeight="1">
      <c r="A358" s="182"/>
      <c r="B358" s="182"/>
      <c r="C358" s="182"/>
      <c r="D358" s="182"/>
      <c r="E358" s="182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</row>
    <row r="359" ht="15.75" customHeight="1">
      <c r="A359" s="182"/>
      <c r="B359" s="182"/>
      <c r="C359" s="182"/>
      <c r="D359" s="182"/>
      <c r="E359" s="182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</row>
    <row r="360" ht="15.75" customHeight="1">
      <c r="A360" s="182"/>
      <c r="B360" s="182"/>
      <c r="C360" s="182"/>
      <c r="D360" s="182"/>
      <c r="E360" s="182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</row>
    <row r="361" ht="15.75" customHeight="1">
      <c r="A361" s="182"/>
      <c r="B361" s="182"/>
      <c r="C361" s="182"/>
      <c r="D361" s="182"/>
      <c r="E361" s="182"/>
      <c r="F361" s="182"/>
      <c r="G361" s="182"/>
      <c r="H361" s="182"/>
      <c r="I361" s="182"/>
      <c r="J361" s="182"/>
      <c r="K361" s="182"/>
      <c r="L361" s="182"/>
      <c r="M361" s="182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2"/>
    </row>
    <row r="362" ht="15.75" customHeight="1">
      <c r="A362" s="182"/>
      <c r="B362" s="182"/>
      <c r="C362" s="182"/>
      <c r="D362" s="182"/>
      <c r="E362" s="182"/>
      <c r="F362" s="182"/>
      <c r="G362" s="182"/>
      <c r="H362" s="182"/>
      <c r="I362" s="182"/>
      <c r="J362" s="182"/>
      <c r="K362" s="182"/>
      <c r="L362" s="182"/>
      <c r="M362" s="182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2"/>
    </row>
    <row r="363" ht="15.75" customHeight="1">
      <c r="A363" s="182"/>
      <c r="B363" s="182"/>
      <c r="C363" s="182"/>
      <c r="D363" s="182"/>
      <c r="E363" s="182"/>
      <c r="F363" s="182"/>
      <c r="G363" s="182"/>
      <c r="H363" s="182"/>
      <c r="I363" s="182"/>
      <c r="J363" s="182"/>
      <c r="K363" s="182"/>
      <c r="L363" s="182"/>
      <c r="M363" s="182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2"/>
    </row>
    <row r="364" ht="15.75" customHeight="1">
      <c r="A364" s="182"/>
      <c r="B364" s="182"/>
      <c r="C364" s="182"/>
      <c r="D364" s="182"/>
      <c r="E364" s="182"/>
      <c r="F364" s="182"/>
      <c r="G364" s="182"/>
      <c r="H364" s="182"/>
      <c r="I364" s="182"/>
      <c r="J364" s="182"/>
      <c r="K364" s="182"/>
      <c r="L364" s="182"/>
      <c r="M364" s="182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2"/>
    </row>
    <row r="365" ht="15.75" customHeight="1">
      <c r="A365" s="182"/>
      <c r="B365" s="182"/>
      <c r="C365" s="182"/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</row>
    <row r="366" ht="15.75" customHeight="1">
      <c r="A366" s="182"/>
      <c r="B366" s="182"/>
      <c r="C366" s="182"/>
      <c r="D366" s="182"/>
      <c r="E366" s="182"/>
      <c r="F366" s="182"/>
      <c r="G366" s="182"/>
      <c r="H366" s="182"/>
      <c r="I366" s="182"/>
      <c r="J366" s="182"/>
      <c r="K366" s="182"/>
      <c r="L366" s="182"/>
      <c r="M366" s="182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2"/>
    </row>
    <row r="367" ht="15.75" customHeight="1">
      <c r="A367" s="182"/>
      <c r="B367" s="182"/>
      <c r="C367" s="182"/>
      <c r="D367" s="182"/>
      <c r="E367" s="182"/>
      <c r="F367" s="182"/>
      <c r="G367" s="182"/>
      <c r="H367" s="182"/>
      <c r="I367" s="182"/>
      <c r="J367" s="182"/>
      <c r="K367" s="182"/>
      <c r="L367" s="182"/>
      <c r="M367" s="182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2"/>
    </row>
    <row r="368" ht="15.75" customHeight="1">
      <c r="A368" s="182"/>
      <c r="B368" s="182"/>
      <c r="C368" s="182"/>
      <c r="D368" s="182"/>
      <c r="E368" s="182"/>
      <c r="F368" s="182"/>
      <c r="G368" s="182"/>
      <c r="H368" s="182"/>
      <c r="I368" s="182"/>
      <c r="J368" s="182"/>
      <c r="K368" s="182"/>
      <c r="L368" s="182"/>
      <c r="M368" s="182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2"/>
    </row>
    <row r="369" ht="15.75" customHeight="1">
      <c r="A369" s="182"/>
      <c r="B369" s="182"/>
      <c r="C369" s="182"/>
      <c r="D369" s="182"/>
      <c r="E369" s="182"/>
      <c r="F369" s="182"/>
      <c r="G369" s="182"/>
      <c r="H369" s="182"/>
      <c r="I369" s="182"/>
      <c r="J369" s="182"/>
      <c r="K369" s="182"/>
      <c r="L369" s="182"/>
      <c r="M369" s="182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2"/>
    </row>
    <row r="370" ht="15.75" customHeight="1">
      <c r="A370" s="182"/>
      <c r="B370" s="182"/>
      <c r="C370" s="182"/>
      <c r="D370" s="182"/>
      <c r="E370" s="182"/>
      <c r="F370" s="182"/>
      <c r="G370" s="182"/>
      <c r="H370" s="182"/>
      <c r="I370" s="182"/>
      <c r="J370" s="182"/>
      <c r="K370" s="182"/>
      <c r="L370" s="182"/>
      <c r="M370" s="182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</row>
    <row r="371" ht="15.75" customHeight="1">
      <c r="A371" s="182"/>
      <c r="B371" s="182"/>
      <c r="C371" s="182"/>
      <c r="D371" s="182"/>
      <c r="E371" s="182"/>
      <c r="F371" s="182"/>
      <c r="G371" s="182"/>
      <c r="H371" s="182"/>
      <c r="I371" s="182"/>
      <c r="J371" s="182"/>
      <c r="K371" s="182"/>
      <c r="L371" s="182"/>
      <c r="M371" s="182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</row>
    <row r="372" ht="15.75" customHeight="1">
      <c r="A372" s="182"/>
      <c r="B372" s="182"/>
      <c r="C372" s="182"/>
      <c r="D372" s="182"/>
      <c r="E372" s="182"/>
      <c r="F372" s="182"/>
      <c r="G372" s="182"/>
      <c r="H372" s="182"/>
      <c r="I372" s="182"/>
      <c r="J372" s="182"/>
      <c r="K372" s="182"/>
      <c r="L372" s="182"/>
      <c r="M372" s="182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</row>
    <row r="373" ht="15.75" customHeight="1">
      <c r="A373" s="182"/>
      <c r="B373" s="182"/>
      <c r="C373" s="182"/>
      <c r="D373" s="182"/>
      <c r="E373" s="182"/>
      <c r="F373" s="182"/>
      <c r="G373" s="182"/>
      <c r="H373" s="182"/>
      <c r="I373" s="182"/>
      <c r="J373" s="182"/>
      <c r="K373" s="182"/>
      <c r="L373" s="182"/>
      <c r="M373" s="182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</row>
    <row r="374" ht="15.75" customHeight="1">
      <c r="A374" s="182"/>
      <c r="B374" s="182"/>
      <c r="C374" s="182"/>
      <c r="D374" s="182"/>
      <c r="E374" s="182"/>
      <c r="F374" s="182"/>
      <c r="G374" s="182"/>
      <c r="H374" s="182"/>
      <c r="I374" s="182"/>
      <c r="J374" s="182"/>
      <c r="K374" s="182"/>
      <c r="L374" s="182"/>
      <c r="M374" s="182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</row>
    <row r="375" ht="15.75" customHeight="1">
      <c r="A375" s="182"/>
      <c r="B375" s="182"/>
      <c r="C375" s="182"/>
      <c r="D375" s="182"/>
      <c r="E375" s="182"/>
      <c r="F375" s="182"/>
      <c r="G375" s="182"/>
      <c r="H375" s="182"/>
      <c r="I375" s="182"/>
      <c r="J375" s="182"/>
      <c r="K375" s="182"/>
      <c r="L375" s="182"/>
      <c r="M375" s="182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2"/>
    </row>
    <row r="376" ht="15.75" customHeight="1">
      <c r="A376" s="182"/>
      <c r="B376" s="182"/>
      <c r="C376" s="182"/>
      <c r="D376" s="182"/>
      <c r="E376" s="182"/>
      <c r="F376" s="182"/>
      <c r="G376" s="182"/>
      <c r="H376" s="182"/>
      <c r="I376" s="182"/>
      <c r="J376" s="182"/>
      <c r="K376" s="182"/>
      <c r="L376" s="182"/>
      <c r="M376" s="182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2"/>
    </row>
    <row r="377" ht="15.75" customHeight="1">
      <c r="A377" s="182"/>
      <c r="B377" s="182"/>
      <c r="C377" s="182"/>
      <c r="D377" s="182"/>
      <c r="E377" s="182"/>
      <c r="F377" s="182"/>
      <c r="G377" s="182"/>
      <c r="H377" s="182"/>
      <c r="I377" s="182"/>
      <c r="J377" s="182"/>
      <c r="K377" s="182"/>
      <c r="L377" s="182"/>
      <c r="M377" s="182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2"/>
    </row>
    <row r="378" ht="15.75" customHeight="1">
      <c r="A378" s="182"/>
      <c r="B378" s="182"/>
      <c r="C378" s="182"/>
      <c r="D378" s="182"/>
      <c r="E378" s="182"/>
      <c r="F378" s="182"/>
      <c r="G378" s="182"/>
      <c r="H378" s="182"/>
      <c r="I378" s="182"/>
      <c r="J378" s="182"/>
      <c r="K378" s="182"/>
      <c r="L378" s="182"/>
      <c r="M378" s="182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2"/>
    </row>
    <row r="379" ht="15.75" customHeight="1">
      <c r="A379" s="182"/>
      <c r="B379" s="182"/>
      <c r="C379" s="182"/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</row>
    <row r="380" ht="15.75" customHeight="1">
      <c r="A380" s="182"/>
      <c r="B380" s="182"/>
      <c r="C380" s="182"/>
      <c r="D380" s="182"/>
      <c r="E380" s="182"/>
      <c r="F380" s="182"/>
      <c r="G380" s="182"/>
      <c r="H380" s="182"/>
      <c r="I380" s="182"/>
      <c r="J380" s="182"/>
      <c r="K380" s="182"/>
      <c r="L380" s="182"/>
      <c r="M380" s="182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2"/>
    </row>
    <row r="381" ht="15.75" customHeight="1">
      <c r="A381" s="182"/>
      <c r="B381" s="182"/>
      <c r="C381" s="182"/>
      <c r="D381" s="182"/>
      <c r="E381" s="182"/>
      <c r="F381" s="182"/>
      <c r="G381" s="182"/>
      <c r="H381" s="182"/>
      <c r="I381" s="182"/>
      <c r="J381" s="182"/>
      <c r="K381" s="182"/>
      <c r="L381" s="182"/>
      <c r="M381" s="182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2"/>
    </row>
    <row r="382" ht="15.75" customHeight="1">
      <c r="A382" s="182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2"/>
    </row>
    <row r="383" ht="15.75" customHeight="1">
      <c r="A383" s="182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2"/>
    </row>
    <row r="384" ht="15.75" customHeight="1">
      <c r="A384" s="182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</row>
    <row r="385" ht="15.75" customHeight="1">
      <c r="A385" s="182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182"/>
    </row>
    <row r="386" ht="15.75" customHeight="1">
      <c r="A386" s="182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2"/>
    </row>
    <row r="387" ht="15.75" customHeight="1">
      <c r="A387" s="182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2"/>
    </row>
    <row r="388" ht="15.75" customHeight="1">
      <c r="A388" s="182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2"/>
    </row>
    <row r="389" ht="15.75" customHeight="1">
      <c r="A389" s="182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2"/>
    </row>
    <row r="390" ht="15.75" customHeight="1">
      <c r="A390" s="182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2"/>
    </row>
    <row r="391" ht="15.75" customHeight="1">
      <c r="A391" s="182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2"/>
    </row>
    <row r="392" ht="15.75" customHeight="1">
      <c r="A392" s="182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2"/>
    </row>
    <row r="393" ht="15.75" customHeight="1">
      <c r="A393" s="182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</row>
    <row r="394" ht="15.75" customHeight="1">
      <c r="A394" s="182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2"/>
    </row>
    <row r="395" ht="15.75" customHeight="1">
      <c r="A395" s="182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2"/>
    </row>
    <row r="396" ht="15.75" customHeight="1">
      <c r="A396" s="182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2"/>
    </row>
    <row r="397" ht="15.75" customHeight="1">
      <c r="A397" s="182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2"/>
    </row>
    <row r="398" ht="15.75" customHeight="1">
      <c r="A398" s="182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</row>
    <row r="399" ht="15.75" customHeight="1">
      <c r="A399" s="182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</row>
    <row r="400" ht="15.75" customHeight="1">
      <c r="A400" s="182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</row>
    <row r="401" ht="15.75" customHeight="1">
      <c r="A401" s="182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</row>
    <row r="402" ht="15.75" customHeight="1">
      <c r="A402" s="182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</row>
    <row r="403" ht="15.75" customHeight="1">
      <c r="A403" s="182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2"/>
    </row>
    <row r="404" ht="15.75" customHeight="1">
      <c r="A404" s="182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</row>
    <row r="405" ht="15.75" customHeight="1">
      <c r="A405" s="182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</row>
    <row r="406" ht="15.75" customHeight="1">
      <c r="A406" s="182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</row>
    <row r="407" ht="15.75" customHeight="1">
      <c r="A407" s="182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</row>
    <row r="408" ht="15.75" customHeight="1">
      <c r="A408" s="182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</row>
    <row r="409" ht="15.75" customHeight="1">
      <c r="A409" s="182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</row>
    <row r="410" ht="15.75" customHeight="1">
      <c r="A410" s="182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</row>
    <row r="411" ht="15.75" customHeight="1">
      <c r="A411" s="182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</row>
    <row r="412" ht="15.75" customHeight="1">
      <c r="A412" s="182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</row>
    <row r="413" ht="15.75" customHeight="1">
      <c r="A413" s="182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2"/>
    </row>
    <row r="414" ht="15.75" customHeight="1">
      <c r="A414" s="182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2"/>
    </row>
    <row r="415" ht="15.75" customHeight="1">
      <c r="A415" s="182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2"/>
    </row>
    <row r="416" ht="15.75" customHeight="1">
      <c r="A416" s="182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182"/>
    </row>
    <row r="417" ht="15.75" customHeight="1">
      <c r="A417" s="182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182"/>
    </row>
    <row r="418" ht="15.75" customHeight="1">
      <c r="A418" s="182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</row>
    <row r="419" ht="15.75" customHeight="1">
      <c r="A419" s="182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</row>
    <row r="420" ht="15.75" customHeight="1">
      <c r="A420" s="182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2"/>
    </row>
    <row r="421" ht="15.75" customHeight="1">
      <c r="A421" s="182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</row>
    <row r="422" ht="15.75" customHeight="1">
      <c r="A422" s="182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2"/>
    </row>
    <row r="423" ht="15.75" customHeight="1">
      <c r="A423" s="182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2"/>
    </row>
    <row r="424" ht="15.75" customHeight="1">
      <c r="A424" s="182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2"/>
    </row>
    <row r="425" ht="15.75" customHeight="1">
      <c r="A425" s="182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2"/>
    </row>
    <row r="426" ht="15.75" customHeight="1">
      <c r="A426" s="182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2"/>
    </row>
    <row r="427" ht="15.75" customHeight="1">
      <c r="A427" s="182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</row>
    <row r="428" ht="15.75" customHeight="1">
      <c r="A428" s="182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</row>
    <row r="429" ht="15.75" customHeight="1">
      <c r="A429" s="182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2"/>
    </row>
    <row r="430" ht="15.75" customHeight="1">
      <c r="A430" s="182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2"/>
    </row>
    <row r="431" ht="15.75" customHeight="1">
      <c r="A431" s="182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</row>
    <row r="432" ht="15.75" customHeight="1">
      <c r="A432" s="182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</row>
    <row r="433" ht="15.75" customHeight="1">
      <c r="A433" s="182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</row>
    <row r="434" ht="15.75" customHeight="1">
      <c r="A434" s="182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</row>
    <row r="435" ht="15.75" customHeight="1">
      <c r="A435" s="182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</row>
    <row r="436" ht="15.75" customHeight="1">
      <c r="A436" s="182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182"/>
    </row>
    <row r="437" ht="15.75" customHeight="1">
      <c r="A437" s="182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182"/>
    </row>
    <row r="438" ht="15.75" customHeight="1">
      <c r="A438" s="182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2"/>
    </row>
    <row r="439" ht="15.75" customHeight="1">
      <c r="A439" s="182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2"/>
    </row>
    <row r="440" ht="15.75" customHeight="1">
      <c r="A440" s="182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</row>
    <row r="441" ht="15.75" customHeight="1">
      <c r="A441" s="182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</row>
    <row r="442" ht="15.75" customHeight="1">
      <c r="A442" s="182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</row>
    <row r="443" ht="15.75" customHeight="1">
      <c r="A443" s="182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</row>
    <row r="444" ht="15.75" customHeight="1">
      <c r="A444" s="182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</row>
    <row r="445" ht="15.75" customHeight="1">
      <c r="A445" s="182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2"/>
    </row>
    <row r="446" ht="15.75" customHeight="1">
      <c r="A446" s="182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2"/>
    </row>
    <row r="447" ht="15.75" customHeight="1">
      <c r="A447" s="182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2"/>
    </row>
    <row r="448" ht="15.75" customHeight="1">
      <c r="A448" s="182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2"/>
    </row>
    <row r="449" ht="15.75" customHeight="1">
      <c r="A449" s="182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</row>
    <row r="450" ht="15.75" customHeight="1">
      <c r="A450" s="182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</row>
    <row r="451" ht="15.75" customHeight="1">
      <c r="A451" s="182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2"/>
    </row>
    <row r="452" ht="15.75" customHeight="1">
      <c r="A452" s="182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</row>
    <row r="453" ht="15.75" customHeight="1">
      <c r="A453" s="182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2"/>
    </row>
    <row r="454" ht="15.75" customHeight="1">
      <c r="A454" s="182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2"/>
    </row>
    <row r="455" ht="15.75" customHeight="1">
      <c r="A455" s="182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2"/>
    </row>
    <row r="456" ht="15.75" customHeight="1">
      <c r="A456" s="182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2"/>
    </row>
    <row r="457" ht="15.75" customHeight="1">
      <c r="A457" s="182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2"/>
    </row>
    <row r="458" ht="15.75" customHeight="1">
      <c r="A458" s="182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2"/>
    </row>
    <row r="459" ht="15.75" customHeight="1">
      <c r="A459" s="182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2"/>
    </row>
    <row r="460" ht="15.75" customHeight="1">
      <c r="A460" s="182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2"/>
    </row>
    <row r="461" ht="15.75" customHeight="1">
      <c r="A461" s="182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</row>
    <row r="462" ht="15.75" customHeight="1">
      <c r="A462" s="182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2"/>
    </row>
    <row r="463" ht="15.75" customHeight="1">
      <c r="A463" s="182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</row>
    <row r="464" ht="15.75" customHeight="1">
      <c r="A464" s="182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182"/>
    </row>
    <row r="465" ht="15.75" customHeight="1">
      <c r="A465" s="182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</row>
    <row r="466" ht="15.75" customHeight="1">
      <c r="A466" s="182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2"/>
    </row>
    <row r="467" ht="15.75" customHeight="1">
      <c r="A467" s="182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2"/>
    </row>
    <row r="468" ht="15.75" customHeight="1">
      <c r="A468" s="182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2"/>
    </row>
    <row r="469" ht="15.75" customHeight="1">
      <c r="A469" s="182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2"/>
    </row>
    <row r="470" ht="15.75" customHeight="1">
      <c r="A470" s="182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2"/>
    </row>
    <row r="471" ht="15.75" customHeight="1">
      <c r="A471" s="182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2"/>
    </row>
    <row r="472" ht="15.75" customHeight="1">
      <c r="A472" s="182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</row>
    <row r="473" ht="15.75" customHeight="1">
      <c r="A473" s="182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</row>
    <row r="474" ht="15.75" customHeight="1">
      <c r="A474" s="182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2"/>
    </row>
    <row r="475" ht="15.75" customHeight="1">
      <c r="A475" s="182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2"/>
    </row>
    <row r="476" ht="15.75" customHeight="1">
      <c r="A476" s="182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2"/>
    </row>
    <row r="477" ht="15.75" customHeight="1">
      <c r="A477" s="182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2"/>
    </row>
    <row r="478" ht="15.75" customHeight="1">
      <c r="A478" s="182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2"/>
    </row>
    <row r="479" ht="15.75" customHeight="1">
      <c r="A479" s="182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2"/>
    </row>
    <row r="480" ht="15.75" customHeight="1">
      <c r="A480" s="182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2"/>
    </row>
    <row r="481" ht="15.75" customHeight="1">
      <c r="A481" s="182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</row>
    <row r="482" ht="15.75" customHeight="1">
      <c r="A482" s="182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</row>
    <row r="483" ht="15.75" customHeight="1">
      <c r="A483" s="182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</row>
    <row r="484" ht="15.75" customHeight="1">
      <c r="A484" s="182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</row>
    <row r="485" ht="15.75" customHeight="1">
      <c r="A485" s="182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</row>
    <row r="486" ht="15.75" customHeight="1">
      <c r="A486" s="182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</row>
    <row r="487" ht="15.75" customHeight="1">
      <c r="A487" s="182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</row>
    <row r="488" ht="15.75" customHeight="1">
      <c r="A488" s="182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</row>
    <row r="489" ht="15.75" customHeight="1">
      <c r="A489" s="182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</row>
    <row r="490" ht="15.75" customHeight="1">
      <c r="A490" s="182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</row>
    <row r="491" ht="15.75" customHeight="1">
      <c r="A491" s="182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</row>
    <row r="492" ht="15.75" customHeight="1">
      <c r="A492" s="182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</row>
    <row r="493" ht="15.75" customHeight="1">
      <c r="A493" s="182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</row>
    <row r="494" ht="15.75" customHeight="1">
      <c r="A494" s="182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</row>
    <row r="495" ht="15.75" customHeight="1">
      <c r="A495" s="182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</row>
    <row r="496" ht="15.75" customHeight="1">
      <c r="A496" s="182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</row>
    <row r="497" ht="15.75" customHeight="1">
      <c r="A497" s="182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2"/>
    </row>
    <row r="498" ht="15.75" customHeight="1">
      <c r="A498" s="182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2"/>
    </row>
    <row r="499" ht="15.75" customHeight="1">
      <c r="A499" s="182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182"/>
    </row>
    <row r="500" ht="15.75" customHeight="1">
      <c r="A500" s="182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182"/>
    </row>
    <row r="501" ht="15.75" customHeight="1">
      <c r="A501" s="182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2"/>
    </row>
    <row r="502" ht="15.75" customHeight="1">
      <c r="A502" s="182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2"/>
    </row>
    <row r="503" ht="15.75" customHeight="1">
      <c r="A503" s="182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2"/>
    </row>
    <row r="504" ht="15.75" customHeight="1">
      <c r="A504" s="182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2"/>
    </row>
    <row r="505" ht="15.75" customHeight="1">
      <c r="A505" s="182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2"/>
    </row>
    <row r="506" ht="15.75" customHeight="1">
      <c r="A506" s="182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2"/>
    </row>
    <row r="507" ht="15.75" customHeight="1">
      <c r="A507" s="182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2"/>
    </row>
    <row r="508" ht="15.75" customHeight="1">
      <c r="A508" s="182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2"/>
    </row>
    <row r="509" ht="15.75" customHeight="1">
      <c r="A509" s="182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2"/>
    </row>
    <row r="510" ht="15.75" customHeight="1">
      <c r="A510" s="182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2"/>
    </row>
    <row r="511" ht="15.75" customHeight="1">
      <c r="A511" s="182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2"/>
    </row>
    <row r="512" ht="15.75" customHeight="1">
      <c r="A512" s="182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2"/>
    </row>
    <row r="513" ht="15.75" customHeight="1">
      <c r="A513" s="182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2"/>
    </row>
    <row r="514" ht="15.75" customHeight="1">
      <c r="A514" s="182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2"/>
    </row>
    <row r="515" ht="15.75" customHeight="1">
      <c r="A515" s="182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2"/>
    </row>
    <row r="516" ht="15.75" customHeight="1">
      <c r="A516" s="182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2"/>
    </row>
    <row r="517" ht="15.75" customHeight="1">
      <c r="A517" s="182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2"/>
    </row>
    <row r="518" ht="15.75" customHeight="1">
      <c r="A518" s="182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2"/>
    </row>
    <row r="519" ht="15.75" customHeight="1">
      <c r="A519" s="182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2"/>
    </row>
    <row r="520" ht="15.75" customHeight="1">
      <c r="A520" s="182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2"/>
    </row>
    <row r="521" ht="15.75" customHeight="1">
      <c r="A521" s="182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2"/>
    </row>
    <row r="522" ht="15.75" customHeight="1">
      <c r="A522" s="182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2"/>
    </row>
    <row r="523" ht="15.75" customHeight="1">
      <c r="A523" s="182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2"/>
    </row>
    <row r="524" ht="15.75" customHeight="1">
      <c r="A524" s="182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2"/>
    </row>
    <row r="525" ht="15.75" customHeight="1">
      <c r="A525" s="182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2"/>
    </row>
    <row r="526" ht="15.75" customHeight="1">
      <c r="A526" s="182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2"/>
    </row>
    <row r="527" ht="15.75" customHeight="1">
      <c r="A527" s="182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2"/>
    </row>
    <row r="528" ht="15.75" customHeight="1">
      <c r="A528" s="182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2"/>
    </row>
    <row r="529" ht="15.75" customHeight="1">
      <c r="A529" s="182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2"/>
    </row>
    <row r="530" ht="15.75" customHeight="1">
      <c r="A530" s="182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2"/>
    </row>
    <row r="531" ht="15.75" customHeight="1">
      <c r="A531" s="182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2"/>
    </row>
    <row r="532" ht="15.75" customHeight="1">
      <c r="A532" s="182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2"/>
    </row>
    <row r="533" ht="15.75" customHeight="1">
      <c r="A533" s="182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182"/>
    </row>
    <row r="534" ht="15.75" customHeight="1">
      <c r="A534" s="182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182"/>
    </row>
    <row r="535" ht="15.75" customHeight="1">
      <c r="A535" s="182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2"/>
    </row>
    <row r="536" ht="15.75" customHeight="1">
      <c r="A536" s="182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2"/>
    </row>
    <row r="537" ht="15.75" customHeight="1">
      <c r="A537" s="182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2"/>
    </row>
    <row r="538" ht="15.75" customHeight="1">
      <c r="A538" s="182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</row>
    <row r="539" ht="15.75" customHeight="1">
      <c r="A539" s="182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2"/>
    </row>
    <row r="540" ht="15.75" customHeight="1">
      <c r="A540" s="182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2"/>
    </row>
    <row r="541" ht="15.75" customHeight="1">
      <c r="A541" s="182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2"/>
    </row>
    <row r="542" ht="15.75" customHeight="1">
      <c r="A542" s="182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2"/>
    </row>
    <row r="543" ht="15.75" customHeight="1">
      <c r="A543" s="182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2"/>
    </row>
    <row r="544" ht="15.75" customHeight="1">
      <c r="A544" s="182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2"/>
    </row>
    <row r="545" ht="15.75" customHeight="1">
      <c r="A545" s="182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2"/>
    </row>
    <row r="546" ht="15.75" customHeight="1">
      <c r="A546" s="182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2"/>
    </row>
    <row r="547" ht="15.75" customHeight="1">
      <c r="A547" s="182"/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2"/>
    </row>
    <row r="548" ht="15.75" customHeight="1">
      <c r="A548" s="182"/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2"/>
    </row>
    <row r="549" ht="15.75" customHeight="1">
      <c r="A549" s="182"/>
      <c r="B549" s="182"/>
      <c r="C549" s="182"/>
      <c r="D549" s="182"/>
      <c r="E549" s="182"/>
      <c r="F549" s="182"/>
      <c r="G549" s="182"/>
      <c r="H549" s="182"/>
      <c r="I549" s="182"/>
      <c r="J549" s="182"/>
      <c r="K549" s="182"/>
      <c r="L549" s="182"/>
      <c r="M549" s="182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2"/>
    </row>
    <row r="550" ht="15.75" customHeight="1">
      <c r="A550" s="182"/>
      <c r="B550" s="182"/>
      <c r="C550" s="182"/>
      <c r="D550" s="182"/>
      <c r="E550" s="182"/>
      <c r="F550" s="182"/>
      <c r="G550" s="182"/>
      <c r="H550" s="182"/>
      <c r="I550" s="182"/>
      <c r="J550" s="182"/>
      <c r="K550" s="182"/>
      <c r="L550" s="182"/>
      <c r="M550" s="182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2"/>
    </row>
    <row r="551" ht="15.75" customHeight="1">
      <c r="A551" s="182"/>
      <c r="B551" s="182"/>
      <c r="C551" s="182"/>
      <c r="D551" s="182"/>
      <c r="E551" s="182"/>
      <c r="F551" s="182"/>
      <c r="G551" s="182"/>
      <c r="H551" s="182"/>
      <c r="I551" s="182"/>
      <c r="J551" s="182"/>
      <c r="K551" s="182"/>
      <c r="L551" s="182"/>
      <c r="M551" s="182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2"/>
    </row>
    <row r="552" ht="15.75" customHeight="1">
      <c r="A552" s="182"/>
      <c r="B552" s="182"/>
      <c r="C552" s="182"/>
      <c r="D552" s="182"/>
      <c r="E552" s="182"/>
      <c r="F552" s="182"/>
      <c r="G552" s="182"/>
      <c r="H552" s="182"/>
      <c r="I552" s="182"/>
      <c r="J552" s="182"/>
      <c r="K552" s="182"/>
      <c r="L552" s="182"/>
      <c r="M552" s="182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2"/>
    </row>
    <row r="553" ht="15.75" customHeight="1">
      <c r="A553" s="182"/>
      <c r="B553" s="182"/>
      <c r="C553" s="182"/>
      <c r="D553" s="182"/>
      <c r="E553" s="182"/>
      <c r="F553" s="182"/>
      <c r="G553" s="182"/>
      <c r="H553" s="182"/>
      <c r="I553" s="182"/>
      <c r="J553" s="182"/>
      <c r="K553" s="182"/>
      <c r="L553" s="182"/>
      <c r="M553" s="182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2"/>
    </row>
    <row r="554" ht="15.75" customHeight="1">
      <c r="A554" s="182"/>
      <c r="B554" s="182"/>
      <c r="C554" s="182"/>
      <c r="D554" s="182"/>
      <c r="E554" s="182"/>
      <c r="F554" s="182"/>
      <c r="G554" s="182"/>
      <c r="H554" s="182"/>
      <c r="I554" s="182"/>
      <c r="J554" s="182"/>
      <c r="K554" s="182"/>
      <c r="L554" s="182"/>
      <c r="M554" s="182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2"/>
    </row>
    <row r="555" ht="15.75" customHeight="1">
      <c r="A555" s="182"/>
      <c r="B555" s="182"/>
      <c r="C555" s="182"/>
      <c r="D555" s="182"/>
      <c r="E555" s="182"/>
      <c r="F555" s="182"/>
      <c r="G555" s="182"/>
      <c r="H555" s="182"/>
      <c r="I555" s="182"/>
      <c r="J555" s="182"/>
      <c r="K555" s="182"/>
      <c r="L555" s="182"/>
      <c r="M555" s="182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2"/>
    </row>
    <row r="556" ht="15.75" customHeight="1">
      <c r="A556" s="182"/>
      <c r="B556" s="182"/>
      <c r="C556" s="182"/>
      <c r="D556" s="182"/>
      <c r="E556" s="182"/>
      <c r="F556" s="182"/>
      <c r="G556" s="182"/>
      <c r="H556" s="182"/>
      <c r="I556" s="182"/>
      <c r="J556" s="182"/>
      <c r="K556" s="182"/>
      <c r="L556" s="182"/>
      <c r="M556" s="182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2"/>
    </row>
    <row r="557" ht="15.75" customHeight="1">
      <c r="A557" s="182"/>
      <c r="B557" s="182"/>
      <c r="C557" s="182"/>
      <c r="D557" s="182"/>
      <c r="E557" s="182"/>
      <c r="F557" s="182"/>
      <c r="G557" s="182"/>
      <c r="H557" s="182"/>
      <c r="I557" s="182"/>
      <c r="J557" s="182"/>
      <c r="K557" s="182"/>
      <c r="L557" s="182"/>
      <c r="M557" s="182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2"/>
    </row>
    <row r="558" ht="15.75" customHeight="1">
      <c r="A558" s="182"/>
      <c r="B558" s="182"/>
      <c r="C558" s="182"/>
      <c r="D558" s="182"/>
      <c r="E558" s="182"/>
      <c r="F558" s="182"/>
      <c r="G558" s="182"/>
      <c r="H558" s="182"/>
      <c r="I558" s="182"/>
      <c r="J558" s="182"/>
      <c r="K558" s="182"/>
      <c r="L558" s="182"/>
      <c r="M558" s="182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2"/>
    </row>
    <row r="559" ht="15.75" customHeight="1">
      <c r="A559" s="182"/>
      <c r="B559" s="182"/>
      <c r="C559" s="182"/>
      <c r="D559" s="182"/>
      <c r="E559" s="182"/>
      <c r="F559" s="182"/>
      <c r="G559" s="182"/>
      <c r="H559" s="182"/>
      <c r="I559" s="182"/>
      <c r="J559" s="182"/>
      <c r="K559" s="182"/>
      <c r="L559" s="182"/>
      <c r="M559" s="182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2"/>
    </row>
    <row r="560" ht="15.75" customHeight="1">
      <c r="A560" s="182"/>
      <c r="B560" s="182"/>
      <c r="C560" s="182"/>
      <c r="D560" s="182"/>
      <c r="E560" s="182"/>
      <c r="F560" s="182"/>
      <c r="G560" s="182"/>
      <c r="H560" s="182"/>
      <c r="I560" s="182"/>
      <c r="J560" s="182"/>
      <c r="K560" s="182"/>
      <c r="L560" s="182"/>
      <c r="M560" s="182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2"/>
    </row>
    <row r="561" ht="15.75" customHeight="1">
      <c r="A561" s="182"/>
      <c r="B561" s="182"/>
      <c r="C561" s="182"/>
      <c r="D561" s="182"/>
      <c r="E561" s="182"/>
      <c r="F561" s="182"/>
      <c r="G561" s="182"/>
      <c r="H561" s="182"/>
      <c r="I561" s="182"/>
      <c r="J561" s="182"/>
      <c r="K561" s="182"/>
      <c r="L561" s="182"/>
      <c r="M561" s="182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2"/>
    </row>
    <row r="562" ht="15.75" customHeight="1">
      <c r="A562" s="182"/>
      <c r="B562" s="182"/>
      <c r="C562" s="182"/>
      <c r="D562" s="182"/>
      <c r="E562" s="182"/>
      <c r="F562" s="182"/>
      <c r="G562" s="182"/>
      <c r="H562" s="182"/>
      <c r="I562" s="182"/>
      <c r="J562" s="182"/>
      <c r="K562" s="182"/>
      <c r="L562" s="182"/>
      <c r="M562" s="182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2"/>
    </row>
    <row r="563" ht="15.75" customHeight="1">
      <c r="A563" s="182"/>
      <c r="B563" s="182"/>
      <c r="C563" s="182"/>
      <c r="D563" s="182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</row>
    <row r="564" ht="15.75" customHeight="1">
      <c r="A564" s="182"/>
      <c r="B564" s="182"/>
      <c r="C564" s="182"/>
      <c r="D564" s="182"/>
      <c r="E564" s="182"/>
      <c r="F564" s="182"/>
      <c r="G564" s="182"/>
      <c r="H564" s="182"/>
      <c r="I564" s="182"/>
      <c r="J564" s="182"/>
      <c r="K564" s="182"/>
      <c r="L564" s="182"/>
      <c r="M564" s="182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2"/>
    </row>
    <row r="565" ht="15.75" customHeight="1">
      <c r="A565" s="182"/>
      <c r="B565" s="182"/>
      <c r="C565" s="182"/>
      <c r="D565" s="182"/>
      <c r="E565" s="182"/>
      <c r="F565" s="182"/>
      <c r="G565" s="182"/>
      <c r="H565" s="182"/>
      <c r="I565" s="182"/>
      <c r="J565" s="182"/>
      <c r="K565" s="182"/>
      <c r="L565" s="182"/>
      <c r="M565" s="182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2"/>
    </row>
    <row r="566" ht="15.75" customHeight="1">
      <c r="A566" s="182"/>
      <c r="B566" s="182"/>
      <c r="C566" s="182"/>
      <c r="D566" s="182"/>
      <c r="E566" s="182"/>
      <c r="F566" s="182"/>
      <c r="G566" s="182"/>
      <c r="H566" s="182"/>
      <c r="I566" s="182"/>
      <c r="J566" s="182"/>
      <c r="K566" s="182"/>
      <c r="L566" s="182"/>
      <c r="M566" s="182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2"/>
    </row>
    <row r="567" ht="15.75" customHeight="1">
      <c r="A567" s="182"/>
      <c r="B567" s="182"/>
      <c r="C567" s="182"/>
      <c r="D567" s="182"/>
      <c r="E567" s="182"/>
      <c r="F567" s="182"/>
      <c r="G567" s="182"/>
      <c r="H567" s="182"/>
      <c r="I567" s="182"/>
      <c r="J567" s="182"/>
      <c r="K567" s="182"/>
      <c r="L567" s="182"/>
      <c r="M567" s="182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2"/>
    </row>
    <row r="568" ht="15.75" customHeight="1">
      <c r="A568" s="182"/>
      <c r="B568" s="182"/>
      <c r="C568" s="182"/>
      <c r="D568" s="182"/>
      <c r="E568" s="182"/>
      <c r="F568" s="182"/>
      <c r="G568" s="182"/>
      <c r="H568" s="182"/>
      <c r="I568" s="182"/>
      <c r="J568" s="182"/>
      <c r="K568" s="182"/>
      <c r="L568" s="182"/>
      <c r="M568" s="182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2"/>
    </row>
    <row r="569" ht="15.75" customHeight="1">
      <c r="A569" s="182"/>
      <c r="B569" s="182"/>
      <c r="C569" s="182"/>
      <c r="D569" s="182"/>
      <c r="E569" s="182"/>
      <c r="F569" s="182"/>
      <c r="G569" s="182"/>
      <c r="H569" s="182"/>
      <c r="I569" s="182"/>
      <c r="J569" s="182"/>
      <c r="K569" s="182"/>
      <c r="L569" s="182"/>
      <c r="M569" s="182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2"/>
    </row>
    <row r="570" ht="15.75" customHeight="1">
      <c r="A570" s="182"/>
      <c r="B570" s="182"/>
      <c r="C570" s="182"/>
      <c r="D570" s="182"/>
      <c r="E570" s="182"/>
      <c r="F570" s="182"/>
      <c r="G570" s="182"/>
      <c r="H570" s="182"/>
      <c r="I570" s="182"/>
      <c r="J570" s="182"/>
      <c r="K570" s="182"/>
      <c r="L570" s="182"/>
      <c r="M570" s="182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2"/>
    </row>
    <row r="571" ht="15.75" customHeight="1">
      <c r="A571" s="182"/>
      <c r="B571" s="182"/>
      <c r="C571" s="182"/>
      <c r="D571" s="182"/>
      <c r="E571" s="182"/>
      <c r="F571" s="182"/>
      <c r="G571" s="182"/>
      <c r="H571" s="182"/>
      <c r="I571" s="182"/>
      <c r="J571" s="182"/>
      <c r="K571" s="182"/>
      <c r="L571" s="182"/>
      <c r="M571" s="182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2"/>
    </row>
    <row r="572" ht="15.75" customHeight="1">
      <c r="A572" s="182"/>
      <c r="B572" s="182"/>
      <c r="C572" s="182"/>
      <c r="D572" s="182"/>
      <c r="E572" s="182"/>
      <c r="F572" s="182"/>
      <c r="G572" s="182"/>
      <c r="H572" s="182"/>
      <c r="I572" s="182"/>
      <c r="J572" s="182"/>
      <c r="K572" s="182"/>
      <c r="L572" s="182"/>
      <c r="M572" s="182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2"/>
    </row>
    <row r="573" ht="15.75" customHeight="1">
      <c r="A573" s="182"/>
      <c r="B573" s="182"/>
      <c r="C573" s="182"/>
      <c r="D573" s="182"/>
      <c r="E573" s="182"/>
      <c r="F573" s="182"/>
      <c r="G573" s="182"/>
      <c r="H573" s="182"/>
      <c r="I573" s="182"/>
      <c r="J573" s="182"/>
      <c r="K573" s="182"/>
      <c r="L573" s="182"/>
      <c r="M573" s="182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2"/>
    </row>
    <row r="574" ht="15.75" customHeight="1">
      <c r="A574" s="182"/>
      <c r="B574" s="182"/>
      <c r="C574" s="182"/>
      <c r="D574" s="182"/>
      <c r="E574" s="182"/>
      <c r="F574" s="182"/>
      <c r="G574" s="182"/>
      <c r="H574" s="182"/>
      <c r="I574" s="182"/>
      <c r="J574" s="182"/>
      <c r="K574" s="182"/>
      <c r="L574" s="182"/>
      <c r="M574" s="182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2"/>
    </row>
    <row r="575" ht="15.75" customHeight="1">
      <c r="A575" s="182"/>
      <c r="B575" s="182"/>
      <c r="C575" s="182"/>
      <c r="D575" s="182"/>
      <c r="E575" s="182"/>
      <c r="F575" s="182"/>
      <c r="G575" s="182"/>
      <c r="H575" s="182"/>
      <c r="I575" s="182"/>
      <c r="J575" s="182"/>
      <c r="K575" s="182"/>
      <c r="L575" s="182"/>
      <c r="M575" s="182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2"/>
    </row>
    <row r="576" ht="15.75" customHeight="1">
      <c r="A576" s="182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2"/>
    </row>
    <row r="577" ht="15.75" customHeight="1">
      <c r="A577" s="182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182"/>
    </row>
    <row r="578" ht="15.75" customHeight="1">
      <c r="A578" s="182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182"/>
    </row>
    <row r="579" ht="15.75" customHeight="1">
      <c r="A579" s="182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</row>
    <row r="580" ht="15.75" customHeight="1">
      <c r="A580" s="182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2"/>
    </row>
    <row r="581" ht="15.75" customHeight="1">
      <c r="A581" s="182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2"/>
    </row>
    <row r="582" ht="15.75" customHeight="1">
      <c r="A582" s="182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2"/>
    </row>
    <row r="583" ht="15.75" customHeight="1">
      <c r="A583" s="182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2"/>
    </row>
    <row r="584" ht="15.75" customHeight="1">
      <c r="A584" s="182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2"/>
    </row>
    <row r="585" ht="15.75" customHeight="1">
      <c r="A585" s="182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2"/>
    </row>
    <row r="586" ht="15.75" customHeight="1">
      <c r="A586" s="182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2"/>
    </row>
    <row r="587" ht="15.75" customHeight="1">
      <c r="A587" s="182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2"/>
    </row>
    <row r="588" ht="15.75" customHeight="1">
      <c r="A588" s="182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2"/>
    </row>
    <row r="589" ht="15.75" customHeight="1">
      <c r="A589" s="182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2"/>
    </row>
    <row r="590" ht="15.75" customHeight="1">
      <c r="A590" s="182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2"/>
    </row>
    <row r="591" ht="15.75" customHeight="1">
      <c r="A591" s="182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2"/>
    </row>
    <row r="592" ht="15.75" customHeight="1">
      <c r="A592" s="182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</row>
    <row r="593" ht="15.75" customHeight="1">
      <c r="A593" s="182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2"/>
    </row>
    <row r="594" ht="15.75" customHeight="1">
      <c r="A594" s="182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2"/>
    </row>
    <row r="595" ht="15.75" customHeight="1">
      <c r="A595" s="182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2"/>
    </row>
    <row r="596" ht="15.75" customHeight="1">
      <c r="A596" s="182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2"/>
    </row>
    <row r="597" ht="15.75" customHeight="1">
      <c r="A597" s="182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182"/>
    </row>
    <row r="598" ht="15.75" customHeight="1">
      <c r="A598" s="182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182"/>
    </row>
    <row r="599" ht="15.75" customHeight="1">
      <c r="A599" s="182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2"/>
    </row>
    <row r="600" ht="15.75" customHeight="1">
      <c r="A600" s="182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</row>
    <row r="601" ht="15.75" customHeight="1">
      <c r="A601" s="182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</row>
    <row r="602" ht="15.75" customHeight="1">
      <c r="A602" s="182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</row>
    <row r="603" ht="15.75" customHeight="1">
      <c r="A603" s="182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</row>
    <row r="604" ht="15.75" customHeight="1">
      <c r="A604" s="182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</row>
    <row r="605" ht="15.75" customHeight="1">
      <c r="A605" s="182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</row>
    <row r="606" ht="15.75" customHeight="1">
      <c r="A606" s="182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</row>
    <row r="607" ht="15.75" customHeight="1">
      <c r="A607" s="182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</row>
    <row r="608" ht="15.75" customHeight="1">
      <c r="A608" s="182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</row>
    <row r="609" ht="15.75" customHeight="1">
      <c r="A609" s="182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</row>
    <row r="610" ht="15.75" customHeight="1">
      <c r="A610" s="182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</row>
    <row r="611" ht="15.75" customHeight="1">
      <c r="A611" s="182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</row>
    <row r="612" ht="15.75" customHeight="1">
      <c r="A612" s="182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</row>
    <row r="613" ht="15.75" customHeight="1">
      <c r="A613" s="182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2"/>
    </row>
    <row r="614" ht="15.75" customHeight="1">
      <c r="A614" s="182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2"/>
    </row>
    <row r="615" ht="15.75" customHeight="1">
      <c r="A615" s="182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2"/>
    </row>
    <row r="616" ht="15.75" customHeight="1">
      <c r="A616" s="182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2"/>
    </row>
    <row r="617" ht="15.75" customHeight="1">
      <c r="A617" s="182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2"/>
    </row>
    <row r="618" ht="15.75" customHeight="1">
      <c r="A618" s="182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2"/>
    </row>
    <row r="619" ht="15.75" customHeight="1">
      <c r="A619" s="182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2"/>
    </row>
    <row r="620" ht="15.75" customHeight="1">
      <c r="A620" s="182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2"/>
    </row>
    <row r="621" ht="15.75" customHeight="1">
      <c r="A621" s="182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2"/>
    </row>
    <row r="622" ht="15.75" customHeight="1">
      <c r="A622" s="182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2"/>
    </row>
    <row r="623" ht="15.75" customHeight="1">
      <c r="A623" s="182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2"/>
    </row>
    <row r="624" ht="15.75" customHeight="1">
      <c r="A624" s="182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2"/>
    </row>
    <row r="625" ht="15.75" customHeight="1">
      <c r="A625" s="182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2"/>
    </row>
    <row r="626" ht="15.75" customHeight="1">
      <c r="A626" s="182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2"/>
    </row>
    <row r="627" ht="15.75" customHeight="1">
      <c r="A627" s="182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2"/>
    </row>
    <row r="628" ht="15.75" customHeight="1">
      <c r="A628" s="182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2"/>
    </row>
    <row r="629" ht="15.75" customHeight="1">
      <c r="A629" s="182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2"/>
    </row>
    <row r="630" ht="15.75" customHeight="1">
      <c r="A630" s="182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2"/>
    </row>
    <row r="631" ht="15.75" customHeight="1">
      <c r="A631" s="182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2"/>
    </row>
    <row r="632" ht="15.75" customHeight="1">
      <c r="A632" s="182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2"/>
    </row>
    <row r="633" ht="15.75" customHeight="1">
      <c r="A633" s="182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2"/>
    </row>
    <row r="634" ht="15.75" customHeight="1">
      <c r="A634" s="182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2"/>
    </row>
    <row r="635" ht="15.75" customHeight="1">
      <c r="A635" s="182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2"/>
    </row>
    <row r="636" ht="15.75" customHeight="1">
      <c r="A636" s="182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2"/>
    </row>
    <row r="637" ht="15.75" customHeight="1">
      <c r="A637" s="182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182"/>
    </row>
    <row r="638" ht="15.75" customHeight="1">
      <c r="A638" s="182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182"/>
    </row>
    <row r="639" ht="15.75" customHeight="1">
      <c r="A639" s="182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2"/>
    </row>
    <row r="640" ht="15.75" customHeight="1">
      <c r="A640" s="182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2"/>
    </row>
    <row r="641" ht="15.75" customHeight="1">
      <c r="A641" s="182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2"/>
    </row>
    <row r="642" ht="15.75" customHeight="1">
      <c r="A642" s="182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</row>
    <row r="643" ht="15.75" customHeight="1">
      <c r="A643" s="182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</row>
    <row r="644" ht="15.75" customHeight="1">
      <c r="A644" s="182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</row>
    <row r="645" ht="15.75" customHeight="1">
      <c r="A645" s="182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</row>
    <row r="646" ht="15.75" customHeight="1">
      <c r="A646" s="182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</row>
    <row r="647" ht="15.75" customHeight="1">
      <c r="A647" s="182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</row>
    <row r="648" ht="15.75" customHeight="1">
      <c r="A648" s="182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</row>
    <row r="649" ht="15.75" customHeight="1">
      <c r="A649" s="182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</row>
    <row r="650" ht="15.75" customHeight="1">
      <c r="A650" s="182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</row>
    <row r="651" ht="15.75" customHeight="1">
      <c r="A651" s="182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</row>
    <row r="652" ht="15.75" customHeight="1">
      <c r="A652" s="182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</row>
    <row r="653" ht="15.75" customHeight="1">
      <c r="A653" s="182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</row>
    <row r="654" ht="15.75" customHeight="1">
      <c r="A654" s="182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</row>
    <row r="655" ht="15.75" customHeight="1">
      <c r="A655" s="182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2"/>
    </row>
    <row r="656" ht="15.75" customHeight="1">
      <c r="A656" s="182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2"/>
    </row>
    <row r="657" ht="15.75" customHeight="1">
      <c r="A657" s="182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2"/>
    </row>
    <row r="658" ht="15.75" customHeight="1">
      <c r="A658" s="182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2"/>
    </row>
    <row r="659" ht="15.75" customHeight="1">
      <c r="A659" s="182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2"/>
    </row>
    <row r="660" ht="15.75" customHeight="1">
      <c r="A660" s="182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</row>
    <row r="661" ht="15.75" customHeight="1">
      <c r="A661" s="182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</row>
    <row r="662" ht="15.75" customHeight="1">
      <c r="A662" s="182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2"/>
    </row>
    <row r="663" ht="15.75" customHeight="1">
      <c r="A663" s="182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182"/>
    </row>
    <row r="664" ht="15.75" customHeight="1">
      <c r="A664" s="182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182"/>
    </row>
    <row r="665" ht="15.75" customHeight="1">
      <c r="A665" s="182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</row>
    <row r="666" ht="15.75" customHeight="1">
      <c r="A666" s="182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2"/>
    </row>
    <row r="667" ht="15.75" customHeight="1">
      <c r="A667" s="182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2"/>
    </row>
    <row r="668" ht="15.75" customHeight="1">
      <c r="A668" s="182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</row>
    <row r="669" ht="15.75" customHeight="1">
      <c r="A669" s="182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2"/>
    </row>
    <row r="670" ht="15.75" customHeight="1">
      <c r="A670" s="182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2"/>
    </row>
    <row r="671" ht="15.75" customHeight="1">
      <c r="A671" s="182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</row>
    <row r="672" ht="15.75" customHeight="1">
      <c r="A672" s="182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</row>
    <row r="673" ht="15.75" customHeight="1">
      <c r="A673" s="182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2"/>
    </row>
    <row r="674" ht="15.75" customHeight="1">
      <c r="A674" s="182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2"/>
    </row>
    <row r="675" ht="15.75" customHeight="1">
      <c r="A675" s="182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2"/>
    </row>
    <row r="676" ht="15.75" customHeight="1">
      <c r="A676" s="182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</row>
    <row r="677" ht="15.75" customHeight="1">
      <c r="A677" s="182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</row>
    <row r="678" ht="15.75" customHeight="1">
      <c r="A678" s="182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</row>
    <row r="679" ht="15.75" customHeight="1">
      <c r="A679" s="182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2"/>
    </row>
    <row r="680" ht="15.75" customHeight="1">
      <c r="A680" s="182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2"/>
    </row>
    <row r="681" ht="15.75" customHeight="1">
      <c r="A681" s="182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</row>
    <row r="682" ht="15.75" customHeight="1">
      <c r="A682" s="182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2"/>
    </row>
    <row r="683" ht="15.75" customHeight="1">
      <c r="A683" s="182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2"/>
    </row>
    <row r="684" ht="15.75" customHeight="1">
      <c r="A684" s="182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2"/>
    </row>
    <row r="685" ht="15.75" customHeight="1">
      <c r="A685" s="182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2"/>
    </row>
    <row r="686" ht="15.75" customHeight="1">
      <c r="A686" s="182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2"/>
    </row>
    <row r="687" ht="15.75" customHeight="1">
      <c r="A687" s="182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182"/>
    </row>
    <row r="688" ht="15.75" customHeight="1">
      <c r="A688" s="182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182"/>
    </row>
    <row r="689" ht="15.75" customHeight="1">
      <c r="A689" s="182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2"/>
    </row>
    <row r="690" ht="15.75" customHeight="1">
      <c r="A690" s="182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</row>
    <row r="691" ht="15.75" customHeight="1">
      <c r="A691" s="182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</row>
    <row r="692" ht="15.75" customHeight="1">
      <c r="A692" s="182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</row>
    <row r="693" ht="15.75" customHeight="1">
      <c r="A693" s="182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</row>
    <row r="694" ht="15.75" customHeight="1">
      <c r="A694" s="182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</row>
    <row r="695" ht="15.75" customHeight="1">
      <c r="A695" s="182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</row>
    <row r="696" ht="15.75" customHeight="1">
      <c r="A696" s="182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</row>
    <row r="697" ht="15.75" customHeight="1">
      <c r="A697" s="182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</row>
    <row r="698" ht="15.75" customHeight="1">
      <c r="A698" s="182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</row>
    <row r="699" ht="15.75" customHeight="1">
      <c r="A699" s="182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2"/>
    </row>
    <row r="700" ht="15.75" customHeight="1">
      <c r="A700" s="182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2"/>
    </row>
    <row r="701" ht="15.75" customHeight="1">
      <c r="A701" s="182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2"/>
    </row>
    <row r="702" ht="15.75" customHeight="1">
      <c r="A702" s="182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2"/>
    </row>
    <row r="703" ht="15.75" customHeight="1">
      <c r="A703" s="182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2"/>
    </row>
    <row r="704" ht="15.75" customHeight="1">
      <c r="A704" s="182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2"/>
    </row>
    <row r="705" ht="15.75" customHeight="1">
      <c r="A705" s="182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</row>
    <row r="706" ht="15.75" customHeight="1">
      <c r="A706" s="182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2"/>
    </row>
    <row r="707" ht="15.75" customHeight="1">
      <c r="A707" s="182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2"/>
    </row>
    <row r="708" ht="15.75" customHeight="1">
      <c r="A708" s="182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2"/>
    </row>
    <row r="709" ht="15.75" customHeight="1">
      <c r="A709" s="182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2"/>
    </row>
    <row r="710" ht="15.75" customHeight="1">
      <c r="A710" s="182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2"/>
    </row>
    <row r="711" ht="15.75" customHeight="1">
      <c r="A711" s="182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2"/>
    </row>
    <row r="712" ht="15.75" customHeight="1">
      <c r="A712" s="182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2"/>
    </row>
    <row r="713" ht="15.75" customHeight="1">
      <c r="A713" s="182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182"/>
    </row>
    <row r="714" ht="15.75" customHeight="1">
      <c r="A714" s="182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182"/>
    </row>
    <row r="715" ht="15.75" customHeight="1">
      <c r="A715" s="182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2"/>
    </row>
    <row r="716" ht="15.75" customHeight="1">
      <c r="A716" s="182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</row>
    <row r="717" ht="15.75" customHeight="1">
      <c r="A717" s="182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2"/>
    </row>
    <row r="718" ht="15.75" customHeight="1">
      <c r="A718" s="182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2"/>
    </row>
    <row r="719" ht="15.75" customHeight="1">
      <c r="A719" s="182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2"/>
    </row>
    <row r="720" ht="15.75" customHeight="1">
      <c r="A720" s="182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2"/>
    </row>
    <row r="721" ht="15.75" customHeight="1">
      <c r="A721" s="182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2"/>
    </row>
    <row r="722" ht="15.75" customHeight="1">
      <c r="A722" s="182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2"/>
    </row>
    <row r="723" ht="15.75" customHeight="1">
      <c r="A723" s="182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2"/>
    </row>
    <row r="724" ht="15.75" customHeight="1">
      <c r="A724" s="182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2"/>
    </row>
    <row r="725" ht="15.75" customHeight="1">
      <c r="A725" s="182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</row>
    <row r="726" ht="15.75" customHeight="1">
      <c r="A726" s="182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2"/>
    </row>
    <row r="727" ht="15.75" customHeight="1">
      <c r="A727" s="182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2"/>
    </row>
    <row r="728" ht="15.75" customHeight="1">
      <c r="A728" s="182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2"/>
    </row>
    <row r="729" ht="15.75" customHeight="1">
      <c r="A729" s="182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2"/>
    </row>
    <row r="730" ht="15.75" customHeight="1">
      <c r="A730" s="182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2"/>
    </row>
    <row r="731" ht="15.75" customHeight="1">
      <c r="A731" s="182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182"/>
    </row>
    <row r="732" ht="15.75" customHeight="1">
      <c r="A732" s="182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182"/>
    </row>
    <row r="733" ht="15.75" customHeight="1">
      <c r="A733" s="182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</row>
    <row r="734" ht="15.75" customHeight="1">
      <c r="A734" s="182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</row>
    <row r="735" ht="15.75" customHeight="1">
      <c r="A735" s="182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</row>
    <row r="736" ht="15.75" customHeight="1">
      <c r="A736" s="182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</row>
    <row r="737" ht="15.75" customHeight="1">
      <c r="A737" s="182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</row>
    <row r="738" ht="15.75" customHeight="1">
      <c r="A738" s="182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</row>
    <row r="739" ht="15.75" customHeight="1">
      <c r="A739" s="182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</row>
    <row r="740" ht="15.75" customHeight="1">
      <c r="A740" s="182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</row>
    <row r="741" ht="15.75" customHeight="1">
      <c r="A741" s="182"/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</row>
    <row r="742" ht="15.75" customHeight="1">
      <c r="A742" s="182"/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2"/>
    </row>
    <row r="743" ht="15.75" customHeight="1">
      <c r="A743" s="182"/>
      <c r="B743" s="182"/>
      <c r="C743" s="182"/>
      <c r="D743" s="182"/>
      <c r="E743" s="182"/>
      <c r="F743" s="182"/>
      <c r="G743" s="182"/>
      <c r="H743" s="182"/>
      <c r="I743" s="182"/>
      <c r="J743" s="182"/>
      <c r="K743" s="182"/>
      <c r="L743" s="182"/>
      <c r="M743" s="182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2"/>
    </row>
    <row r="744" ht="15.75" customHeight="1">
      <c r="A744" s="182"/>
      <c r="B744" s="182"/>
      <c r="C744" s="182"/>
      <c r="D744" s="182"/>
      <c r="E744" s="182"/>
      <c r="F744" s="182"/>
      <c r="G744" s="182"/>
      <c r="H744" s="182"/>
      <c r="I744" s="182"/>
      <c r="J744" s="182"/>
      <c r="K744" s="182"/>
      <c r="L744" s="182"/>
      <c r="M744" s="182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2"/>
    </row>
    <row r="745" ht="15.75" customHeight="1">
      <c r="A745" s="182"/>
      <c r="B745" s="182"/>
      <c r="C745" s="182"/>
      <c r="D745" s="182"/>
      <c r="E745" s="182"/>
      <c r="F745" s="182"/>
      <c r="G745" s="182"/>
      <c r="H745" s="182"/>
      <c r="I745" s="182"/>
      <c r="J745" s="182"/>
      <c r="K745" s="182"/>
      <c r="L745" s="182"/>
      <c r="M745" s="182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2"/>
    </row>
    <row r="746" ht="15.75" customHeight="1">
      <c r="A746" s="182"/>
      <c r="B746" s="182"/>
      <c r="C746" s="182"/>
      <c r="D746" s="182"/>
      <c r="E746" s="182"/>
      <c r="F746" s="182"/>
      <c r="G746" s="182"/>
      <c r="H746" s="182"/>
      <c r="I746" s="182"/>
      <c r="J746" s="182"/>
      <c r="K746" s="182"/>
      <c r="L746" s="182"/>
      <c r="M746" s="182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2"/>
    </row>
    <row r="747" ht="15.75" customHeight="1">
      <c r="A747" s="182"/>
      <c r="B747" s="182"/>
      <c r="C747" s="182"/>
      <c r="D747" s="182"/>
      <c r="E747" s="182"/>
      <c r="F747" s="182"/>
      <c r="G747" s="182"/>
      <c r="H747" s="182"/>
      <c r="I747" s="182"/>
      <c r="J747" s="182"/>
      <c r="K747" s="182"/>
      <c r="L747" s="182"/>
      <c r="M747" s="182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2"/>
    </row>
    <row r="748" ht="15.75" customHeight="1">
      <c r="A748" s="182"/>
      <c r="B748" s="182"/>
      <c r="C748" s="182"/>
      <c r="D748" s="182"/>
      <c r="E748" s="182"/>
      <c r="F748" s="182"/>
      <c r="G748" s="182"/>
      <c r="H748" s="182"/>
      <c r="I748" s="182"/>
      <c r="J748" s="182"/>
      <c r="K748" s="182"/>
      <c r="L748" s="182"/>
      <c r="M748" s="182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2"/>
    </row>
    <row r="749" ht="15.75" customHeight="1">
      <c r="A749" s="182"/>
      <c r="B749" s="182"/>
      <c r="C749" s="182"/>
      <c r="D749" s="182"/>
      <c r="E749" s="182"/>
      <c r="F749" s="182"/>
      <c r="G749" s="182"/>
      <c r="H749" s="182"/>
      <c r="I749" s="182"/>
      <c r="J749" s="182"/>
      <c r="K749" s="182"/>
      <c r="L749" s="182"/>
      <c r="M749" s="182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2"/>
    </row>
    <row r="750" ht="15.75" customHeight="1">
      <c r="A750" s="182"/>
      <c r="B750" s="182"/>
      <c r="C750" s="182"/>
      <c r="D750" s="182"/>
      <c r="E750" s="182"/>
      <c r="F750" s="182"/>
      <c r="G750" s="182"/>
      <c r="H750" s="182"/>
      <c r="I750" s="182"/>
      <c r="J750" s="182"/>
      <c r="K750" s="182"/>
      <c r="L750" s="182"/>
      <c r="M750" s="182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2"/>
    </row>
    <row r="751" ht="15.75" customHeight="1">
      <c r="A751" s="182"/>
      <c r="B751" s="182"/>
      <c r="C751" s="182"/>
      <c r="D751" s="182"/>
      <c r="E751" s="182"/>
      <c r="F751" s="182"/>
      <c r="G751" s="182"/>
      <c r="H751" s="182"/>
      <c r="I751" s="182"/>
      <c r="J751" s="182"/>
      <c r="K751" s="182"/>
      <c r="L751" s="182"/>
      <c r="M751" s="182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2"/>
    </row>
    <row r="752" ht="15.75" customHeight="1">
      <c r="A752" s="182"/>
      <c r="B752" s="182"/>
      <c r="C752" s="182"/>
      <c r="D752" s="182"/>
      <c r="E752" s="182"/>
      <c r="F752" s="182"/>
      <c r="G752" s="182"/>
      <c r="H752" s="182"/>
      <c r="I752" s="182"/>
      <c r="J752" s="182"/>
      <c r="K752" s="182"/>
      <c r="L752" s="182"/>
      <c r="M752" s="182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2"/>
    </row>
    <row r="753" ht="15.75" customHeight="1">
      <c r="A753" s="182"/>
      <c r="B753" s="182"/>
      <c r="C753" s="182"/>
      <c r="D753" s="182"/>
      <c r="E753" s="182"/>
      <c r="F753" s="182"/>
      <c r="G753" s="182"/>
      <c r="H753" s="182"/>
      <c r="I753" s="182"/>
      <c r="J753" s="182"/>
      <c r="K753" s="182"/>
      <c r="L753" s="182"/>
      <c r="M753" s="182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2"/>
    </row>
    <row r="754" ht="15.75" customHeight="1">
      <c r="A754" s="182"/>
      <c r="B754" s="182"/>
      <c r="C754" s="182"/>
      <c r="D754" s="182"/>
      <c r="E754" s="182"/>
      <c r="F754" s="182"/>
      <c r="G754" s="182"/>
      <c r="H754" s="182"/>
      <c r="I754" s="182"/>
      <c r="J754" s="182"/>
      <c r="K754" s="182"/>
      <c r="L754" s="182"/>
      <c r="M754" s="182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2"/>
    </row>
    <row r="755" ht="15.75" customHeight="1">
      <c r="A755" s="182"/>
      <c r="B755" s="182"/>
      <c r="C755" s="182"/>
      <c r="D755" s="182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2"/>
    </row>
    <row r="756" ht="15.75" customHeight="1">
      <c r="A756" s="182"/>
      <c r="B756" s="182"/>
      <c r="C756" s="182"/>
      <c r="D756" s="182"/>
      <c r="E756" s="182"/>
      <c r="F756" s="182"/>
      <c r="G756" s="182"/>
      <c r="H756" s="182"/>
      <c r="I756" s="182"/>
      <c r="J756" s="182"/>
      <c r="K756" s="182"/>
      <c r="L756" s="182"/>
      <c r="M756" s="182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2"/>
    </row>
    <row r="757" ht="15.75" customHeight="1">
      <c r="A757" s="182"/>
      <c r="B757" s="182"/>
      <c r="C757" s="182"/>
      <c r="D757" s="182"/>
      <c r="E757" s="182"/>
      <c r="F757" s="182"/>
      <c r="G757" s="182"/>
      <c r="H757" s="182"/>
      <c r="I757" s="182"/>
      <c r="J757" s="182"/>
      <c r="K757" s="182"/>
      <c r="L757" s="182"/>
      <c r="M757" s="182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2"/>
    </row>
    <row r="758" ht="15.75" customHeight="1">
      <c r="A758" s="182"/>
      <c r="B758" s="182"/>
      <c r="C758" s="182"/>
      <c r="D758" s="182"/>
      <c r="E758" s="182"/>
      <c r="F758" s="182"/>
      <c r="G758" s="182"/>
      <c r="H758" s="182"/>
      <c r="I758" s="182"/>
      <c r="J758" s="182"/>
      <c r="K758" s="182"/>
      <c r="L758" s="182"/>
      <c r="M758" s="182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182"/>
    </row>
    <row r="759" ht="15.75" customHeight="1">
      <c r="A759" s="182"/>
      <c r="B759" s="182"/>
      <c r="C759" s="182"/>
      <c r="D759" s="182"/>
      <c r="E759" s="182"/>
      <c r="F759" s="182"/>
      <c r="G759" s="182"/>
      <c r="H759" s="182"/>
      <c r="I759" s="182"/>
      <c r="J759" s="182"/>
      <c r="K759" s="182"/>
      <c r="L759" s="182"/>
      <c r="M759" s="182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182"/>
    </row>
    <row r="760" ht="15.75" customHeight="1">
      <c r="A760" s="182"/>
      <c r="B760" s="182"/>
      <c r="C760" s="182"/>
      <c r="D760" s="182"/>
      <c r="E760" s="182"/>
      <c r="F760" s="182"/>
      <c r="G760" s="182"/>
      <c r="H760" s="182"/>
      <c r="I760" s="182"/>
      <c r="J760" s="182"/>
      <c r="K760" s="182"/>
      <c r="L760" s="182"/>
      <c r="M760" s="182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182"/>
    </row>
    <row r="761" ht="15.75" customHeight="1">
      <c r="A761" s="182"/>
      <c r="B761" s="182"/>
      <c r="C761" s="182"/>
      <c r="D761" s="182"/>
      <c r="E761" s="182"/>
      <c r="F761" s="182"/>
      <c r="G761" s="182"/>
      <c r="H761" s="182"/>
      <c r="I761" s="182"/>
      <c r="J761" s="182"/>
      <c r="K761" s="182"/>
      <c r="L761" s="182"/>
      <c r="M761" s="182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182"/>
    </row>
    <row r="762" ht="15.75" customHeight="1">
      <c r="A762" s="182"/>
      <c r="B762" s="182"/>
      <c r="C762" s="182"/>
      <c r="D762" s="182"/>
      <c r="E762" s="182"/>
      <c r="F762" s="182"/>
      <c r="G762" s="182"/>
      <c r="H762" s="182"/>
      <c r="I762" s="182"/>
      <c r="J762" s="182"/>
      <c r="K762" s="182"/>
      <c r="L762" s="182"/>
      <c r="M762" s="182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182"/>
    </row>
    <row r="763" ht="15.75" customHeight="1">
      <c r="A763" s="182"/>
      <c r="B763" s="182"/>
      <c r="C763" s="182"/>
      <c r="D763" s="182"/>
      <c r="E763" s="182"/>
      <c r="F763" s="182"/>
      <c r="G763" s="182"/>
      <c r="H763" s="182"/>
      <c r="I763" s="182"/>
      <c r="J763" s="182"/>
      <c r="K763" s="182"/>
      <c r="L763" s="182"/>
      <c r="M763" s="182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182"/>
    </row>
    <row r="764" ht="15.75" customHeight="1">
      <c r="A764" s="182"/>
      <c r="B764" s="182"/>
      <c r="C764" s="182"/>
      <c r="D764" s="182"/>
      <c r="E764" s="182"/>
      <c r="F764" s="182"/>
      <c r="G764" s="182"/>
      <c r="H764" s="182"/>
      <c r="I764" s="182"/>
      <c r="J764" s="182"/>
      <c r="K764" s="182"/>
      <c r="L764" s="182"/>
      <c r="M764" s="182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182"/>
    </row>
    <row r="765" ht="15.75" customHeight="1">
      <c r="A765" s="182"/>
      <c r="B765" s="182"/>
      <c r="C765" s="182"/>
      <c r="D765" s="182"/>
      <c r="E765" s="182"/>
      <c r="F765" s="182"/>
      <c r="G765" s="182"/>
      <c r="H765" s="182"/>
      <c r="I765" s="182"/>
      <c r="J765" s="182"/>
      <c r="K765" s="182"/>
      <c r="L765" s="182"/>
      <c r="M765" s="182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182"/>
    </row>
    <row r="766" ht="15.75" customHeight="1">
      <c r="A766" s="182"/>
      <c r="B766" s="182"/>
      <c r="C766" s="182"/>
      <c r="D766" s="182"/>
      <c r="E766" s="182"/>
      <c r="F766" s="182"/>
      <c r="G766" s="182"/>
      <c r="H766" s="182"/>
      <c r="I766" s="182"/>
      <c r="J766" s="182"/>
      <c r="K766" s="182"/>
      <c r="L766" s="182"/>
      <c r="M766" s="182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182"/>
    </row>
    <row r="767" ht="15.75" customHeight="1">
      <c r="A767" s="182"/>
      <c r="B767" s="182"/>
      <c r="C767" s="182"/>
      <c r="D767" s="182"/>
      <c r="E767" s="182"/>
      <c r="F767" s="182"/>
      <c r="G767" s="182"/>
      <c r="H767" s="182"/>
      <c r="I767" s="182"/>
      <c r="J767" s="182"/>
      <c r="K767" s="182"/>
      <c r="L767" s="182"/>
      <c r="M767" s="182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182"/>
    </row>
    <row r="768" ht="15.75" customHeight="1">
      <c r="A768" s="182"/>
      <c r="B768" s="182"/>
      <c r="C768" s="182"/>
      <c r="D768" s="182"/>
      <c r="E768" s="182"/>
      <c r="F768" s="182"/>
      <c r="G768" s="182"/>
      <c r="H768" s="182"/>
      <c r="I768" s="182"/>
      <c r="J768" s="182"/>
      <c r="K768" s="182"/>
      <c r="L768" s="182"/>
      <c r="M768" s="182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182"/>
    </row>
    <row r="769" ht="15.75" customHeight="1">
      <c r="A769" s="182"/>
      <c r="B769" s="182"/>
      <c r="C769" s="182"/>
      <c r="D769" s="182"/>
      <c r="E769" s="182"/>
      <c r="F769" s="182"/>
      <c r="G769" s="182"/>
      <c r="H769" s="182"/>
      <c r="I769" s="182"/>
      <c r="J769" s="182"/>
      <c r="K769" s="182"/>
      <c r="L769" s="182"/>
      <c r="M769" s="182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182"/>
    </row>
    <row r="770" ht="15.75" customHeight="1">
      <c r="A770" s="182"/>
      <c r="B770" s="182"/>
      <c r="C770" s="182"/>
      <c r="D770" s="182"/>
      <c r="E770" s="182"/>
      <c r="F770" s="182"/>
      <c r="G770" s="182"/>
      <c r="H770" s="182"/>
      <c r="I770" s="182"/>
      <c r="J770" s="182"/>
      <c r="K770" s="182"/>
      <c r="L770" s="182"/>
      <c r="M770" s="182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182"/>
    </row>
    <row r="771" ht="15.75" customHeight="1">
      <c r="A771" s="182"/>
      <c r="B771" s="182"/>
      <c r="C771" s="182"/>
      <c r="D771" s="182"/>
      <c r="E771" s="182"/>
      <c r="F771" s="182"/>
      <c r="G771" s="182"/>
      <c r="H771" s="182"/>
      <c r="I771" s="182"/>
      <c r="J771" s="182"/>
      <c r="K771" s="182"/>
      <c r="L771" s="182"/>
      <c r="M771" s="182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182"/>
    </row>
    <row r="772" ht="15.75" customHeight="1">
      <c r="A772" s="182"/>
      <c r="B772" s="182"/>
      <c r="C772" s="182"/>
      <c r="D772" s="182"/>
      <c r="E772" s="182"/>
      <c r="F772" s="182"/>
      <c r="G772" s="182"/>
      <c r="H772" s="182"/>
      <c r="I772" s="182"/>
      <c r="J772" s="182"/>
      <c r="K772" s="182"/>
      <c r="L772" s="182"/>
      <c r="M772" s="182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182"/>
    </row>
    <row r="773" ht="15.75" customHeight="1">
      <c r="A773" s="182"/>
      <c r="B773" s="182"/>
      <c r="C773" s="182"/>
      <c r="D773" s="182"/>
      <c r="E773" s="182"/>
      <c r="F773" s="182"/>
      <c r="G773" s="182"/>
      <c r="H773" s="182"/>
      <c r="I773" s="182"/>
      <c r="J773" s="182"/>
      <c r="K773" s="182"/>
      <c r="L773" s="182"/>
      <c r="M773" s="182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182"/>
    </row>
    <row r="774" ht="15.75" customHeight="1">
      <c r="A774" s="182"/>
      <c r="B774" s="182"/>
      <c r="C774" s="182"/>
      <c r="D774" s="182"/>
      <c r="E774" s="182"/>
      <c r="F774" s="182"/>
      <c r="G774" s="182"/>
      <c r="H774" s="182"/>
      <c r="I774" s="182"/>
      <c r="J774" s="182"/>
      <c r="K774" s="182"/>
      <c r="L774" s="182"/>
      <c r="M774" s="182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182"/>
    </row>
    <row r="775" ht="15.75" customHeight="1">
      <c r="A775" s="182"/>
      <c r="B775" s="182"/>
      <c r="C775" s="182"/>
      <c r="D775" s="182"/>
      <c r="E775" s="182"/>
      <c r="F775" s="182"/>
      <c r="G775" s="182"/>
      <c r="H775" s="182"/>
      <c r="I775" s="182"/>
      <c r="J775" s="182"/>
      <c r="K775" s="182"/>
      <c r="L775" s="182"/>
      <c r="M775" s="182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182"/>
    </row>
    <row r="776" ht="15.75" customHeight="1">
      <c r="A776" s="182"/>
      <c r="B776" s="182"/>
      <c r="C776" s="182"/>
      <c r="D776" s="182"/>
      <c r="E776" s="182"/>
      <c r="F776" s="182"/>
      <c r="G776" s="182"/>
      <c r="H776" s="182"/>
      <c r="I776" s="182"/>
      <c r="J776" s="182"/>
      <c r="K776" s="182"/>
      <c r="L776" s="182"/>
      <c r="M776" s="182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182"/>
    </row>
    <row r="777" ht="15.75" customHeight="1">
      <c r="A777" s="182"/>
      <c r="B777" s="182"/>
      <c r="C777" s="182"/>
      <c r="D777" s="182"/>
      <c r="E777" s="182"/>
      <c r="F777" s="182"/>
      <c r="G777" s="182"/>
      <c r="H777" s="182"/>
      <c r="I777" s="182"/>
      <c r="J777" s="182"/>
      <c r="K777" s="182"/>
      <c r="L777" s="182"/>
      <c r="M777" s="182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182"/>
    </row>
    <row r="778" ht="15.75" customHeight="1">
      <c r="A778" s="182"/>
      <c r="B778" s="182"/>
      <c r="C778" s="182"/>
      <c r="D778" s="182"/>
      <c r="E778" s="182"/>
      <c r="F778" s="182"/>
      <c r="G778" s="182"/>
      <c r="H778" s="182"/>
      <c r="I778" s="182"/>
      <c r="J778" s="182"/>
      <c r="K778" s="182"/>
      <c r="L778" s="182"/>
      <c r="M778" s="182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182"/>
    </row>
    <row r="779" ht="15.75" customHeight="1">
      <c r="A779" s="182"/>
      <c r="B779" s="182"/>
      <c r="C779" s="182"/>
      <c r="D779" s="182"/>
      <c r="E779" s="182"/>
      <c r="F779" s="182"/>
      <c r="G779" s="182"/>
      <c r="H779" s="182"/>
      <c r="I779" s="182"/>
      <c r="J779" s="182"/>
      <c r="K779" s="182"/>
      <c r="L779" s="182"/>
      <c r="M779" s="182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182"/>
    </row>
    <row r="780" ht="15.75" customHeight="1">
      <c r="A780" s="182"/>
      <c r="B780" s="182"/>
      <c r="C780" s="182"/>
      <c r="D780" s="182"/>
      <c r="E780" s="182"/>
      <c r="F780" s="182"/>
      <c r="G780" s="182"/>
      <c r="H780" s="182"/>
      <c r="I780" s="182"/>
      <c r="J780" s="182"/>
      <c r="K780" s="182"/>
      <c r="L780" s="182"/>
      <c r="M780" s="182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2"/>
    </row>
    <row r="781" ht="15.75" customHeight="1">
      <c r="A781" s="182"/>
      <c r="B781" s="182"/>
      <c r="C781" s="182"/>
      <c r="D781" s="182"/>
      <c r="E781" s="182"/>
      <c r="F781" s="182"/>
      <c r="G781" s="182"/>
      <c r="H781" s="182"/>
      <c r="I781" s="182"/>
      <c r="J781" s="182"/>
      <c r="K781" s="182"/>
      <c r="L781" s="182"/>
      <c r="M781" s="182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2"/>
    </row>
    <row r="782" ht="15.75" customHeight="1">
      <c r="A782" s="182"/>
      <c r="B782" s="182"/>
      <c r="C782" s="182"/>
      <c r="D782" s="182"/>
      <c r="E782" s="182"/>
      <c r="F782" s="182"/>
      <c r="G782" s="182"/>
      <c r="H782" s="182"/>
      <c r="I782" s="182"/>
      <c r="J782" s="182"/>
      <c r="K782" s="182"/>
      <c r="L782" s="182"/>
      <c r="M782" s="182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2"/>
    </row>
    <row r="783" ht="15.75" customHeight="1">
      <c r="A783" s="182"/>
      <c r="B783" s="182"/>
      <c r="C783" s="182"/>
      <c r="D783" s="182"/>
      <c r="E783" s="182"/>
      <c r="F783" s="182"/>
      <c r="G783" s="182"/>
      <c r="H783" s="182"/>
      <c r="I783" s="182"/>
      <c r="J783" s="182"/>
      <c r="K783" s="182"/>
      <c r="L783" s="182"/>
      <c r="M783" s="182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2"/>
    </row>
    <row r="784" ht="15.75" customHeight="1">
      <c r="A784" s="182"/>
      <c r="B784" s="182"/>
      <c r="C784" s="182"/>
      <c r="D784" s="182"/>
      <c r="E784" s="182"/>
      <c r="F784" s="182"/>
      <c r="G784" s="182"/>
      <c r="H784" s="182"/>
      <c r="I784" s="182"/>
      <c r="J784" s="182"/>
      <c r="K784" s="182"/>
      <c r="L784" s="182"/>
      <c r="M784" s="182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182"/>
    </row>
    <row r="785" ht="15.75" customHeight="1">
      <c r="A785" s="182"/>
      <c r="B785" s="182"/>
      <c r="C785" s="182"/>
      <c r="D785" s="182"/>
      <c r="E785" s="182"/>
      <c r="F785" s="182"/>
      <c r="G785" s="182"/>
      <c r="H785" s="182"/>
      <c r="I785" s="182"/>
      <c r="J785" s="182"/>
      <c r="K785" s="182"/>
      <c r="L785" s="182"/>
      <c r="M785" s="182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182"/>
    </row>
    <row r="786" ht="15.75" customHeight="1">
      <c r="A786" s="182"/>
      <c r="B786" s="182"/>
      <c r="C786" s="182"/>
      <c r="D786" s="182"/>
      <c r="E786" s="182"/>
      <c r="F786" s="182"/>
      <c r="G786" s="182"/>
      <c r="H786" s="182"/>
      <c r="I786" s="182"/>
      <c r="J786" s="182"/>
      <c r="K786" s="182"/>
      <c r="L786" s="182"/>
      <c r="M786" s="182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182"/>
    </row>
    <row r="787" ht="15.75" customHeight="1">
      <c r="A787" s="182"/>
      <c r="B787" s="182"/>
      <c r="C787" s="182"/>
      <c r="D787" s="182"/>
      <c r="E787" s="182"/>
      <c r="F787" s="182"/>
      <c r="G787" s="182"/>
      <c r="H787" s="182"/>
      <c r="I787" s="182"/>
      <c r="J787" s="182"/>
      <c r="K787" s="182"/>
      <c r="L787" s="182"/>
      <c r="M787" s="182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182"/>
    </row>
    <row r="788" ht="15.75" customHeight="1">
      <c r="A788" s="182"/>
      <c r="B788" s="182"/>
      <c r="C788" s="182"/>
      <c r="D788" s="182"/>
      <c r="E788" s="182"/>
      <c r="F788" s="182"/>
      <c r="G788" s="182"/>
      <c r="H788" s="182"/>
      <c r="I788" s="182"/>
      <c r="J788" s="182"/>
      <c r="K788" s="182"/>
      <c r="L788" s="182"/>
      <c r="M788" s="182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182"/>
    </row>
    <row r="789" ht="15.75" customHeight="1">
      <c r="A789" s="182"/>
      <c r="B789" s="182"/>
      <c r="C789" s="182"/>
      <c r="D789" s="182"/>
      <c r="E789" s="182"/>
      <c r="F789" s="182"/>
      <c r="G789" s="182"/>
      <c r="H789" s="182"/>
      <c r="I789" s="182"/>
      <c r="J789" s="182"/>
      <c r="K789" s="182"/>
      <c r="L789" s="182"/>
      <c r="M789" s="182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182"/>
    </row>
    <row r="790" ht="15.75" customHeight="1">
      <c r="A790" s="182"/>
      <c r="B790" s="182"/>
      <c r="C790" s="182"/>
      <c r="D790" s="182"/>
      <c r="E790" s="182"/>
      <c r="F790" s="182"/>
      <c r="G790" s="182"/>
      <c r="H790" s="182"/>
      <c r="I790" s="182"/>
      <c r="J790" s="182"/>
      <c r="K790" s="182"/>
      <c r="L790" s="182"/>
      <c r="M790" s="182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182"/>
    </row>
    <row r="791" ht="15.75" customHeight="1">
      <c r="A791" s="182"/>
      <c r="B791" s="182"/>
      <c r="C791" s="182"/>
      <c r="D791" s="182"/>
      <c r="E791" s="182"/>
      <c r="F791" s="182"/>
      <c r="G791" s="182"/>
      <c r="H791" s="182"/>
      <c r="I791" s="182"/>
      <c r="J791" s="182"/>
      <c r="K791" s="182"/>
      <c r="L791" s="182"/>
      <c r="M791" s="182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182"/>
    </row>
    <row r="792" ht="15.75" customHeight="1">
      <c r="A792" s="182"/>
      <c r="B792" s="182"/>
      <c r="C792" s="182"/>
      <c r="D792" s="182"/>
      <c r="E792" s="182"/>
      <c r="F792" s="182"/>
      <c r="G792" s="182"/>
      <c r="H792" s="182"/>
      <c r="I792" s="182"/>
      <c r="J792" s="182"/>
      <c r="K792" s="182"/>
      <c r="L792" s="182"/>
      <c r="M792" s="182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182"/>
    </row>
    <row r="793" ht="15.75" customHeight="1">
      <c r="A793" s="182"/>
      <c r="B793" s="182"/>
      <c r="C793" s="182"/>
      <c r="D793" s="182"/>
      <c r="E793" s="182"/>
      <c r="F793" s="182"/>
      <c r="G793" s="182"/>
      <c r="H793" s="182"/>
      <c r="I793" s="182"/>
      <c r="J793" s="182"/>
      <c r="K793" s="182"/>
      <c r="L793" s="182"/>
      <c r="M793" s="182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182"/>
    </row>
    <row r="794" ht="15.75" customHeight="1">
      <c r="A794" s="182"/>
      <c r="B794" s="182"/>
      <c r="C794" s="182"/>
      <c r="D794" s="182"/>
      <c r="E794" s="182"/>
      <c r="F794" s="182"/>
      <c r="G794" s="182"/>
      <c r="H794" s="182"/>
      <c r="I794" s="182"/>
      <c r="J794" s="182"/>
      <c r="K794" s="182"/>
      <c r="L794" s="182"/>
      <c r="M794" s="182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182"/>
    </row>
    <row r="795" ht="15.75" customHeight="1">
      <c r="A795" s="182"/>
      <c r="B795" s="182"/>
      <c r="C795" s="182"/>
      <c r="D795" s="182"/>
      <c r="E795" s="182"/>
      <c r="F795" s="182"/>
      <c r="G795" s="182"/>
      <c r="H795" s="182"/>
      <c r="I795" s="182"/>
      <c r="J795" s="182"/>
      <c r="K795" s="182"/>
      <c r="L795" s="182"/>
      <c r="M795" s="182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182"/>
    </row>
    <row r="796" ht="15.75" customHeight="1">
      <c r="A796" s="182"/>
      <c r="B796" s="182"/>
      <c r="C796" s="182"/>
      <c r="D796" s="182"/>
      <c r="E796" s="182"/>
      <c r="F796" s="182"/>
      <c r="G796" s="182"/>
      <c r="H796" s="182"/>
      <c r="I796" s="182"/>
      <c r="J796" s="182"/>
      <c r="K796" s="182"/>
      <c r="L796" s="182"/>
      <c r="M796" s="182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182"/>
    </row>
    <row r="797" ht="15.75" customHeight="1">
      <c r="A797" s="182"/>
      <c r="B797" s="182"/>
      <c r="C797" s="182"/>
      <c r="D797" s="182"/>
      <c r="E797" s="182"/>
      <c r="F797" s="182"/>
      <c r="G797" s="182"/>
      <c r="H797" s="182"/>
      <c r="I797" s="182"/>
      <c r="J797" s="182"/>
      <c r="K797" s="182"/>
      <c r="L797" s="182"/>
      <c r="M797" s="182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182"/>
    </row>
    <row r="798" ht="15.75" customHeight="1">
      <c r="A798" s="182"/>
      <c r="B798" s="182"/>
      <c r="C798" s="182"/>
      <c r="D798" s="182"/>
      <c r="E798" s="182"/>
      <c r="F798" s="182"/>
      <c r="G798" s="182"/>
      <c r="H798" s="182"/>
      <c r="I798" s="182"/>
      <c r="J798" s="182"/>
      <c r="K798" s="182"/>
      <c r="L798" s="182"/>
      <c r="M798" s="182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182"/>
    </row>
    <row r="799" ht="15.75" customHeight="1">
      <c r="A799" s="182"/>
      <c r="B799" s="182"/>
      <c r="C799" s="182"/>
      <c r="D799" s="182"/>
      <c r="E799" s="182"/>
      <c r="F799" s="182"/>
      <c r="G799" s="182"/>
      <c r="H799" s="182"/>
      <c r="I799" s="182"/>
      <c r="J799" s="182"/>
      <c r="K799" s="182"/>
      <c r="L799" s="182"/>
      <c r="M799" s="182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182"/>
    </row>
    <row r="800" ht="15.75" customHeight="1">
      <c r="A800" s="182"/>
      <c r="B800" s="182"/>
      <c r="C800" s="182"/>
      <c r="D800" s="182"/>
      <c r="E800" s="182"/>
      <c r="F800" s="182"/>
      <c r="G800" s="182"/>
      <c r="H800" s="182"/>
      <c r="I800" s="182"/>
      <c r="J800" s="182"/>
      <c r="K800" s="182"/>
      <c r="L800" s="182"/>
      <c r="M800" s="182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182"/>
    </row>
    <row r="801" ht="15.75" customHeight="1">
      <c r="A801" s="182"/>
      <c r="B801" s="182"/>
      <c r="C801" s="182"/>
      <c r="D801" s="182"/>
      <c r="E801" s="182"/>
      <c r="F801" s="182"/>
      <c r="G801" s="182"/>
      <c r="H801" s="182"/>
      <c r="I801" s="182"/>
      <c r="J801" s="182"/>
      <c r="K801" s="182"/>
      <c r="L801" s="182"/>
      <c r="M801" s="182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182"/>
    </row>
    <row r="802" ht="15.75" customHeight="1">
      <c r="A802" s="182"/>
      <c r="B802" s="182"/>
      <c r="C802" s="182"/>
      <c r="D802" s="182"/>
      <c r="E802" s="182"/>
      <c r="F802" s="182"/>
      <c r="G802" s="182"/>
      <c r="H802" s="182"/>
      <c r="I802" s="182"/>
      <c r="J802" s="182"/>
      <c r="K802" s="182"/>
      <c r="L802" s="182"/>
      <c r="M802" s="182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182"/>
    </row>
    <row r="803" ht="15.75" customHeight="1">
      <c r="A803" s="182"/>
      <c r="B803" s="182"/>
      <c r="C803" s="182"/>
      <c r="D803" s="182"/>
      <c r="E803" s="182"/>
      <c r="F803" s="182"/>
      <c r="G803" s="182"/>
      <c r="H803" s="182"/>
      <c r="I803" s="182"/>
      <c r="J803" s="182"/>
      <c r="K803" s="182"/>
      <c r="L803" s="182"/>
      <c r="M803" s="182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182"/>
    </row>
    <row r="804" ht="15.75" customHeight="1">
      <c r="A804" s="182"/>
      <c r="B804" s="182"/>
      <c r="C804" s="182"/>
      <c r="D804" s="182"/>
      <c r="E804" s="182"/>
      <c r="F804" s="182"/>
      <c r="G804" s="182"/>
      <c r="H804" s="182"/>
      <c r="I804" s="182"/>
      <c r="J804" s="182"/>
      <c r="K804" s="182"/>
      <c r="L804" s="182"/>
      <c r="M804" s="182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182"/>
    </row>
    <row r="805" ht="15.75" customHeight="1">
      <c r="A805" s="182"/>
      <c r="B805" s="182"/>
      <c r="C805" s="182"/>
      <c r="D805" s="182"/>
      <c r="E805" s="182"/>
      <c r="F805" s="182"/>
      <c r="G805" s="182"/>
      <c r="H805" s="182"/>
      <c r="I805" s="182"/>
      <c r="J805" s="182"/>
      <c r="K805" s="182"/>
      <c r="L805" s="182"/>
      <c r="M805" s="182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182"/>
    </row>
    <row r="806" ht="15.75" customHeight="1">
      <c r="A806" s="182"/>
      <c r="B806" s="182"/>
      <c r="C806" s="182"/>
      <c r="D806" s="182"/>
      <c r="E806" s="182"/>
      <c r="F806" s="182"/>
      <c r="G806" s="182"/>
      <c r="H806" s="182"/>
      <c r="I806" s="182"/>
      <c r="J806" s="182"/>
      <c r="K806" s="182"/>
      <c r="L806" s="182"/>
      <c r="M806" s="182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182"/>
    </row>
    <row r="807" ht="15.75" customHeight="1">
      <c r="A807" s="182"/>
      <c r="B807" s="182"/>
      <c r="C807" s="182"/>
      <c r="D807" s="182"/>
      <c r="E807" s="182"/>
      <c r="F807" s="182"/>
      <c r="G807" s="182"/>
      <c r="H807" s="182"/>
      <c r="I807" s="182"/>
      <c r="J807" s="182"/>
      <c r="K807" s="182"/>
      <c r="L807" s="182"/>
      <c r="M807" s="182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182"/>
    </row>
    <row r="808" ht="15.75" customHeight="1">
      <c r="A808" s="182"/>
      <c r="B808" s="182"/>
      <c r="C808" s="182"/>
      <c r="D808" s="182"/>
      <c r="E808" s="182"/>
      <c r="F808" s="182"/>
      <c r="G808" s="182"/>
      <c r="H808" s="182"/>
      <c r="I808" s="182"/>
      <c r="J808" s="182"/>
      <c r="K808" s="182"/>
      <c r="L808" s="182"/>
      <c r="M808" s="182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182"/>
    </row>
    <row r="809" ht="15.75" customHeight="1">
      <c r="A809" s="182"/>
      <c r="B809" s="182"/>
      <c r="C809" s="182"/>
      <c r="D809" s="182"/>
      <c r="E809" s="182"/>
      <c r="F809" s="182"/>
      <c r="G809" s="182"/>
      <c r="H809" s="182"/>
      <c r="I809" s="182"/>
      <c r="J809" s="182"/>
      <c r="K809" s="182"/>
      <c r="L809" s="182"/>
      <c r="M809" s="182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182"/>
    </row>
    <row r="810" ht="15.75" customHeight="1">
      <c r="A810" s="182"/>
      <c r="B810" s="182"/>
      <c r="C810" s="182"/>
      <c r="D810" s="182"/>
      <c r="E810" s="182"/>
      <c r="F810" s="182"/>
      <c r="G810" s="182"/>
      <c r="H810" s="182"/>
      <c r="I810" s="182"/>
      <c r="J810" s="182"/>
      <c r="K810" s="182"/>
      <c r="L810" s="182"/>
      <c r="M810" s="182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182"/>
    </row>
    <row r="811" ht="15.75" customHeight="1">
      <c r="A811" s="182"/>
      <c r="B811" s="182"/>
      <c r="C811" s="182"/>
      <c r="D811" s="182"/>
      <c r="E811" s="182"/>
      <c r="F811" s="182"/>
      <c r="G811" s="182"/>
      <c r="H811" s="182"/>
      <c r="I811" s="182"/>
      <c r="J811" s="182"/>
      <c r="K811" s="182"/>
      <c r="L811" s="182"/>
      <c r="M811" s="182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182"/>
    </row>
    <row r="812" ht="15.75" customHeight="1">
      <c r="A812" s="182"/>
      <c r="B812" s="182"/>
      <c r="C812" s="182"/>
      <c r="D812" s="182"/>
      <c r="E812" s="182"/>
      <c r="F812" s="182"/>
      <c r="G812" s="182"/>
      <c r="H812" s="182"/>
      <c r="I812" s="182"/>
      <c r="J812" s="182"/>
      <c r="K812" s="182"/>
      <c r="L812" s="182"/>
      <c r="M812" s="182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182"/>
    </row>
    <row r="813" ht="15.75" customHeight="1">
      <c r="A813" s="182"/>
      <c r="B813" s="182"/>
      <c r="C813" s="182"/>
      <c r="D813" s="182"/>
      <c r="E813" s="182"/>
      <c r="F813" s="182"/>
      <c r="G813" s="182"/>
      <c r="H813" s="182"/>
      <c r="I813" s="182"/>
      <c r="J813" s="182"/>
      <c r="K813" s="182"/>
      <c r="L813" s="182"/>
      <c r="M813" s="182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182"/>
    </row>
    <row r="814" ht="15.75" customHeight="1">
      <c r="A814" s="182"/>
      <c r="B814" s="182"/>
      <c r="C814" s="182"/>
      <c r="D814" s="182"/>
      <c r="E814" s="182"/>
      <c r="F814" s="182"/>
      <c r="G814" s="182"/>
      <c r="H814" s="182"/>
      <c r="I814" s="182"/>
      <c r="J814" s="182"/>
      <c r="K814" s="182"/>
      <c r="L814" s="182"/>
      <c r="M814" s="182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182"/>
    </row>
    <row r="815" ht="15.75" customHeight="1">
      <c r="A815" s="182"/>
      <c r="B815" s="182"/>
      <c r="C815" s="182"/>
      <c r="D815" s="182"/>
      <c r="E815" s="182"/>
      <c r="F815" s="182"/>
      <c r="G815" s="182"/>
      <c r="H815" s="182"/>
      <c r="I815" s="182"/>
      <c r="J815" s="182"/>
      <c r="K815" s="182"/>
      <c r="L815" s="182"/>
      <c r="M815" s="182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182"/>
    </row>
    <row r="816" ht="15.75" customHeight="1">
      <c r="A816" s="182"/>
      <c r="B816" s="182"/>
      <c r="C816" s="182"/>
      <c r="D816" s="182"/>
      <c r="E816" s="182"/>
      <c r="F816" s="182"/>
      <c r="G816" s="182"/>
      <c r="H816" s="182"/>
      <c r="I816" s="182"/>
      <c r="J816" s="182"/>
      <c r="K816" s="182"/>
      <c r="L816" s="182"/>
      <c r="M816" s="182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182"/>
    </row>
    <row r="817" ht="15.75" customHeight="1">
      <c r="A817" s="182"/>
      <c r="B817" s="182"/>
      <c r="C817" s="182"/>
      <c r="D817" s="182"/>
      <c r="E817" s="182"/>
      <c r="F817" s="182"/>
      <c r="G817" s="182"/>
      <c r="H817" s="182"/>
      <c r="I817" s="182"/>
      <c r="J817" s="182"/>
      <c r="K817" s="182"/>
      <c r="L817" s="182"/>
      <c r="M817" s="182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182"/>
    </row>
    <row r="818" ht="15.75" customHeight="1">
      <c r="A818" s="182"/>
      <c r="B818" s="182"/>
      <c r="C818" s="182"/>
      <c r="D818" s="182"/>
      <c r="E818" s="182"/>
      <c r="F818" s="182"/>
      <c r="G818" s="182"/>
      <c r="H818" s="182"/>
      <c r="I818" s="182"/>
      <c r="J818" s="182"/>
      <c r="K818" s="182"/>
      <c r="L818" s="182"/>
      <c r="M818" s="182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182"/>
    </row>
    <row r="819" ht="15.75" customHeight="1">
      <c r="A819" s="182"/>
      <c r="B819" s="182"/>
      <c r="C819" s="182"/>
      <c r="D819" s="182"/>
      <c r="E819" s="182"/>
      <c r="F819" s="182"/>
      <c r="G819" s="182"/>
      <c r="H819" s="182"/>
      <c r="I819" s="182"/>
      <c r="J819" s="182"/>
      <c r="K819" s="182"/>
      <c r="L819" s="182"/>
      <c r="M819" s="182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182"/>
    </row>
    <row r="820" ht="15.75" customHeight="1">
      <c r="A820" s="182"/>
      <c r="B820" s="182"/>
      <c r="C820" s="182"/>
      <c r="D820" s="182"/>
      <c r="E820" s="182"/>
      <c r="F820" s="182"/>
      <c r="G820" s="182"/>
      <c r="H820" s="182"/>
      <c r="I820" s="182"/>
      <c r="J820" s="182"/>
      <c r="K820" s="182"/>
      <c r="L820" s="182"/>
      <c r="M820" s="182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182"/>
    </row>
    <row r="821" ht="15.75" customHeight="1">
      <c r="A821" s="182"/>
      <c r="B821" s="182"/>
      <c r="C821" s="182"/>
      <c r="D821" s="182"/>
      <c r="E821" s="182"/>
      <c r="F821" s="182"/>
      <c r="G821" s="182"/>
      <c r="H821" s="182"/>
      <c r="I821" s="182"/>
      <c r="J821" s="182"/>
      <c r="K821" s="182"/>
      <c r="L821" s="182"/>
      <c r="M821" s="182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182"/>
    </row>
    <row r="822" ht="15.75" customHeight="1">
      <c r="A822" s="182"/>
      <c r="B822" s="182"/>
      <c r="C822" s="182"/>
      <c r="D822" s="182"/>
      <c r="E822" s="182"/>
      <c r="F822" s="182"/>
      <c r="G822" s="182"/>
      <c r="H822" s="182"/>
      <c r="I822" s="182"/>
      <c r="J822" s="182"/>
      <c r="K822" s="182"/>
      <c r="L822" s="182"/>
      <c r="M822" s="182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182"/>
    </row>
    <row r="823" ht="15.75" customHeight="1">
      <c r="A823" s="182"/>
      <c r="B823" s="182"/>
      <c r="C823" s="182"/>
      <c r="D823" s="182"/>
      <c r="E823" s="182"/>
      <c r="F823" s="182"/>
      <c r="G823" s="182"/>
      <c r="H823" s="182"/>
      <c r="I823" s="182"/>
      <c r="J823" s="182"/>
      <c r="K823" s="182"/>
      <c r="L823" s="182"/>
      <c r="M823" s="182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182"/>
    </row>
    <row r="824" ht="15.75" customHeight="1">
      <c r="A824" s="182"/>
      <c r="B824" s="182"/>
      <c r="C824" s="182"/>
      <c r="D824" s="182"/>
      <c r="E824" s="182"/>
      <c r="F824" s="182"/>
      <c r="G824" s="182"/>
      <c r="H824" s="182"/>
      <c r="I824" s="182"/>
      <c r="J824" s="182"/>
      <c r="K824" s="182"/>
      <c r="L824" s="182"/>
      <c r="M824" s="182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182"/>
    </row>
    <row r="825" ht="15.75" customHeight="1">
      <c r="A825" s="182"/>
      <c r="B825" s="182"/>
      <c r="C825" s="182"/>
      <c r="D825" s="182"/>
      <c r="E825" s="182"/>
      <c r="F825" s="182"/>
      <c r="G825" s="182"/>
      <c r="H825" s="182"/>
      <c r="I825" s="182"/>
      <c r="J825" s="182"/>
      <c r="K825" s="182"/>
      <c r="L825" s="182"/>
      <c r="M825" s="182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182"/>
    </row>
    <row r="826" ht="15.75" customHeight="1">
      <c r="A826" s="182"/>
      <c r="B826" s="182"/>
      <c r="C826" s="182"/>
      <c r="D826" s="182"/>
      <c r="E826" s="182"/>
      <c r="F826" s="182"/>
      <c r="G826" s="182"/>
      <c r="H826" s="182"/>
      <c r="I826" s="182"/>
      <c r="J826" s="182"/>
      <c r="K826" s="182"/>
      <c r="L826" s="182"/>
      <c r="M826" s="182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182"/>
    </row>
    <row r="827" ht="15.75" customHeight="1">
      <c r="A827" s="182"/>
      <c r="B827" s="182"/>
      <c r="C827" s="182"/>
      <c r="D827" s="182"/>
      <c r="E827" s="182"/>
      <c r="F827" s="182"/>
      <c r="G827" s="182"/>
      <c r="H827" s="182"/>
      <c r="I827" s="182"/>
      <c r="J827" s="182"/>
      <c r="K827" s="182"/>
      <c r="L827" s="182"/>
      <c r="M827" s="182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182"/>
    </row>
    <row r="828" ht="15.75" customHeight="1">
      <c r="A828" s="182"/>
      <c r="B828" s="182"/>
      <c r="C828" s="182"/>
      <c r="D828" s="182"/>
      <c r="E828" s="182"/>
      <c r="F828" s="182"/>
      <c r="G828" s="182"/>
      <c r="H828" s="182"/>
      <c r="I828" s="182"/>
      <c r="J828" s="182"/>
      <c r="K828" s="182"/>
      <c r="L828" s="182"/>
      <c r="M828" s="182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182"/>
    </row>
    <row r="829" ht="15.75" customHeight="1">
      <c r="A829" s="182"/>
      <c r="B829" s="182"/>
      <c r="C829" s="182"/>
      <c r="D829" s="182"/>
      <c r="E829" s="182"/>
      <c r="F829" s="182"/>
      <c r="G829" s="182"/>
      <c r="H829" s="182"/>
      <c r="I829" s="182"/>
      <c r="J829" s="182"/>
      <c r="K829" s="182"/>
      <c r="L829" s="182"/>
      <c r="M829" s="182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182"/>
    </row>
    <row r="830" ht="15.75" customHeight="1">
      <c r="A830" s="182"/>
      <c r="B830" s="182"/>
      <c r="C830" s="182"/>
      <c r="D830" s="182"/>
      <c r="E830" s="182"/>
      <c r="F830" s="182"/>
      <c r="G830" s="182"/>
      <c r="H830" s="182"/>
      <c r="I830" s="182"/>
      <c r="J830" s="182"/>
      <c r="K830" s="182"/>
      <c r="L830" s="182"/>
      <c r="M830" s="182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182"/>
    </row>
    <row r="831" ht="15.75" customHeight="1">
      <c r="A831" s="182"/>
      <c r="B831" s="182"/>
      <c r="C831" s="182"/>
      <c r="D831" s="182"/>
      <c r="E831" s="182"/>
      <c r="F831" s="182"/>
      <c r="G831" s="182"/>
      <c r="H831" s="182"/>
      <c r="I831" s="182"/>
      <c r="J831" s="182"/>
      <c r="K831" s="182"/>
      <c r="L831" s="182"/>
      <c r="M831" s="182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182"/>
    </row>
    <row r="832" ht="15.75" customHeight="1">
      <c r="A832" s="182"/>
      <c r="B832" s="182"/>
      <c r="C832" s="182"/>
      <c r="D832" s="182"/>
      <c r="E832" s="182"/>
      <c r="F832" s="182"/>
      <c r="G832" s="182"/>
      <c r="H832" s="182"/>
      <c r="I832" s="182"/>
      <c r="J832" s="182"/>
      <c r="K832" s="182"/>
      <c r="L832" s="182"/>
      <c r="M832" s="182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182"/>
    </row>
    <row r="833" ht="15.75" customHeight="1">
      <c r="A833" s="182"/>
      <c r="B833" s="182"/>
      <c r="C833" s="182"/>
      <c r="D833" s="182"/>
      <c r="E833" s="182"/>
      <c r="F833" s="182"/>
      <c r="G833" s="182"/>
      <c r="H833" s="182"/>
      <c r="I833" s="182"/>
      <c r="J833" s="182"/>
      <c r="K833" s="182"/>
      <c r="L833" s="182"/>
      <c r="M833" s="182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182"/>
    </row>
    <row r="834" ht="15.75" customHeight="1">
      <c r="A834" s="182"/>
      <c r="B834" s="182"/>
      <c r="C834" s="182"/>
      <c r="D834" s="182"/>
      <c r="E834" s="182"/>
      <c r="F834" s="182"/>
      <c r="G834" s="182"/>
      <c r="H834" s="182"/>
      <c r="I834" s="182"/>
      <c r="J834" s="182"/>
      <c r="K834" s="182"/>
      <c r="L834" s="182"/>
      <c r="M834" s="182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182"/>
    </row>
    <row r="835" ht="15.75" customHeight="1">
      <c r="A835" s="182"/>
      <c r="B835" s="182"/>
      <c r="C835" s="182"/>
      <c r="D835" s="182"/>
      <c r="E835" s="182"/>
      <c r="F835" s="182"/>
      <c r="G835" s="182"/>
      <c r="H835" s="182"/>
      <c r="I835" s="182"/>
      <c r="J835" s="182"/>
      <c r="K835" s="182"/>
      <c r="L835" s="182"/>
      <c r="M835" s="182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182"/>
    </row>
    <row r="836" ht="15.75" customHeight="1">
      <c r="A836" s="182"/>
      <c r="B836" s="182"/>
      <c r="C836" s="182"/>
      <c r="D836" s="182"/>
      <c r="E836" s="182"/>
      <c r="F836" s="182"/>
      <c r="G836" s="182"/>
      <c r="H836" s="182"/>
      <c r="I836" s="182"/>
      <c r="J836" s="182"/>
      <c r="K836" s="182"/>
      <c r="L836" s="182"/>
      <c r="M836" s="182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182"/>
    </row>
    <row r="837" ht="15.75" customHeight="1">
      <c r="A837" s="182"/>
      <c r="B837" s="182"/>
      <c r="C837" s="182"/>
      <c r="D837" s="182"/>
      <c r="E837" s="182"/>
      <c r="F837" s="182"/>
      <c r="G837" s="182"/>
      <c r="H837" s="182"/>
      <c r="I837" s="182"/>
      <c r="J837" s="182"/>
      <c r="K837" s="182"/>
      <c r="L837" s="182"/>
      <c r="M837" s="182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182"/>
    </row>
    <row r="838" ht="15.75" customHeight="1">
      <c r="A838" s="182"/>
      <c r="B838" s="182"/>
      <c r="C838" s="182"/>
      <c r="D838" s="182"/>
      <c r="E838" s="182"/>
      <c r="F838" s="182"/>
      <c r="G838" s="182"/>
      <c r="H838" s="182"/>
      <c r="I838" s="182"/>
      <c r="J838" s="182"/>
      <c r="K838" s="182"/>
      <c r="L838" s="182"/>
      <c r="M838" s="182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182"/>
    </row>
    <row r="839" ht="15.75" customHeight="1">
      <c r="A839" s="182"/>
      <c r="B839" s="182"/>
      <c r="C839" s="182"/>
      <c r="D839" s="182"/>
      <c r="E839" s="182"/>
      <c r="F839" s="182"/>
      <c r="G839" s="182"/>
      <c r="H839" s="182"/>
      <c r="I839" s="182"/>
      <c r="J839" s="182"/>
      <c r="K839" s="182"/>
      <c r="L839" s="182"/>
      <c r="M839" s="182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182"/>
    </row>
    <row r="840" ht="15.75" customHeight="1">
      <c r="A840" s="182"/>
      <c r="B840" s="182"/>
      <c r="C840" s="182"/>
      <c r="D840" s="182"/>
      <c r="E840" s="182"/>
      <c r="F840" s="182"/>
      <c r="G840" s="182"/>
      <c r="H840" s="182"/>
      <c r="I840" s="182"/>
      <c r="J840" s="182"/>
      <c r="K840" s="182"/>
      <c r="L840" s="182"/>
      <c r="M840" s="182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182"/>
    </row>
    <row r="841" ht="15.75" customHeight="1">
      <c r="A841" s="182"/>
      <c r="B841" s="182"/>
      <c r="C841" s="182"/>
      <c r="D841" s="182"/>
      <c r="E841" s="182"/>
      <c r="F841" s="182"/>
      <c r="G841" s="182"/>
      <c r="H841" s="182"/>
      <c r="I841" s="182"/>
      <c r="J841" s="182"/>
      <c r="K841" s="182"/>
      <c r="L841" s="182"/>
      <c r="M841" s="182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182"/>
    </row>
    <row r="842" ht="15.75" customHeight="1">
      <c r="A842" s="182"/>
      <c r="B842" s="182"/>
      <c r="C842" s="182"/>
      <c r="D842" s="182"/>
      <c r="E842" s="182"/>
      <c r="F842" s="182"/>
      <c r="G842" s="182"/>
      <c r="H842" s="182"/>
      <c r="I842" s="182"/>
      <c r="J842" s="182"/>
      <c r="K842" s="182"/>
      <c r="L842" s="182"/>
      <c r="M842" s="182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182"/>
    </row>
    <row r="843" ht="15.75" customHeight="1">
      <c r="A843" s="182"/>
      <c r="B843" s="182"/>
      <c r="C843" s="182"/>
      <c r="D843" s="182"/>
      <c r="E843" s="182"/>
      <c r="F843" s="182"/>
      <c r="G843" s="182"/>
      <c r="H843" s="182"/>
      <c r="I843" s="182"/>
      <c r="J843" s="182"/>
      <c r="K843" s="182"/>
      <c r="L843" s="182"/>
      <c r="M843" s="182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182"/>
    </row>
    <row r="844" ht="15.75" customHeight="1">
      <c r="A844" s="182"/>
      <c r="B844" s="182"/>
      <c r="C844" s="182"/>
      <c r="D844" s="182"/>
      <c r="E844" s="182"/>
      <c r="F844" s="182"/>
      <c r="G844" s="182"/>
      <c r="H844" s="182"/>
      <c r="I844" s="182"/>
      <c r="J844" s="182"/>
      <c r="K844" s="182"/>
      <c r="L844" s="182"/>
      <c r="M844" s="182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182"/>
    </row>
    <row r="845" ht="15.75" customHeight="1">
      <c r="A845" s="182"/>
      <c r="B845" s="182"/>
      <c r="C845" s="182"/>
      <c r="D845" s="182"/>
      <c r="E845" s="182"/>
      <c r="F845" s="182"/>
      <c r="G845" s="182"/>
      <c r="H845" s="182"/>
      <c r="I845" s="182"/>
      <c r="J845" s="182"/>
      <c r="K845" s="182"/>
      <c r="L845" s="182"/>
      <c r="M845" s="182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182"/>
    </row>
    <row r="846" ht="15.75" customHeight="1">
      <c r="A846" s="182"/>
      <c r="B846" s="182"/>
      <c r="C846" s="182"/>
      <c r="D846" s="182"/>
      <c r="E846" s="182"/>
      <c r="F846" s="182"/>
      <c r="G846" s="182"/>
      <c r="H846" s="182"/>
      <c r="I846" s="182"/>
      <c r="J846" s="182"/>
      <c r="K846" s="182"/>
      <c r="L846" s="182"/>
      <c r="M846" s="182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182"/>
    </row>
    <row r="847" ht="15.75" customHeight="1">
      <c r="A847" s="182"/>
      <c r="B847" s="182"/>
      <c r="C847" s="182"/>
      <c r="D847" s="182"/>
      <c r="E847" s="182"/>
      <c r="F847" s="182"/>
      <c r="G847" s="182"/>
      <c r="H847" s="182"/>
      <c r="I847" s="182"/>
      <c r="J847" s="182"/>
      <c r="K847" s="182"/>
      <c r="L847" s="182"/>
      <c r="M847" s="182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182"/>
    </row>
    <row r="848" ht="15.75" customHeight="1">
      <c r="A848" s="182"/>
      <c r="B848" s="182"/>
      <c r="C848" s="182"/>
      <c r="D848" s="182"/>
      <c r="E848" s="182"/>
      <c r="F848" s="182"/>
      <c r="G848" s="182"/>
      <c r="H848" s="182"/>
      <c r="I848" s="182"/>
      <c r="J848" s="182"/>
      <c r="K848" s="182"/>
      <c r="L848" s="182"/>
      <c r="M848" s="182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182"/>
    </row>
    <row r="849" ht="15.75" customHeight="1">
      <c r="A849" s="182"/>
      <c r="B849" s="182"/>
      <c r="C849" s="182"/>
      <c r="D849" s="182"/>
      <c r="E849" s="182"/>
      <c r="F849" s="182"/>
      <c r="G849" s="182"/>
      <c r="H849" s="182"/>
      <c r="I849" s="182"/>
      <c r="J849" s="182"/>
      <c r="K849" s="182"/>
      <c r="L849" s="182"/>
      <c r="M849" s="182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182"/>
    </row>
    <row r="850" ht="15.75" customHeight="1">
      <c r="A850" s="182"/>
      <c r="B850" s="182"/>
      <c r="C850" s="182"/>
      <c r="D850" s="182"/>
      <c r="E850" s="182"/>
      <c r="F850" s="182"/>
      <c r="G850" s="182"/>
      <c r="H850" s="182"/>
      <c r="I850" s="182"/>
      <c r="J850" s="182"/>
      <c r="K850" s="182"/>
      <c r="L850" s="182"/>
      <c r="M850" s="182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182"/>
    </row>
    <row r="851" ht="15.75" customHeight="1">
      <c r="A851" s="182"/>
      <c r="B851" s="182"/>
      <c r="C851" s="182"/>
      <c r="D851" s="182"/>
      <c r="E851" s="182"/>
      <c r="F851" s="182"/>
      <c r="G851" s="182"/>
      <c r="H851" s="182"/>
      <c r="I851" s="182"/>
      <c r="J851" s="182"/>
      <c r="K851" s="182"/>
      <c r="L851" s="182"/>
      <c r="M851" s="182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182"/>
    </row>
    <row r="852" ht="15.75" customHeight="1">
      <c r="A852" s="182"/>
      <c r="B852" s="182"/>
      <c r="C852" s="182"/>
      <c r="D852" s="182"/>
      <c r="E852" s="182"/>
      <c r="F852" s="182"/>
      <c r="G852" s="182"/>
      <c r="H852" s="182"/>
      <c r="I852" s="182"/>
      <c r="J852" s="182"/>
      <c r="K852" s="182"/>
      <c r="L852" s="182"/>
      <c r="M852" s="182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182"/>
    </row>
    <row r="853" ht="15.75" customHeight="1">
      <c r="A853" s="182"/>
      <c r="B853" s="182"/>
      <c r="C853" s="182"/>
      <c r="D853" s="182"/>
      <c r="E853" s="182"/>
      <c r="F853" s="182"/>
      <c r="G853" s="182"/>
      <c r="H853" s="182"/>
      <c r="I853" s="182"/>
      <c r="J853" s="182"/>
      <c r="K853" s="182"/>
      <c r="L853" s="182"/>
      <c r="M853" s="182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182"/>
    </row>
    <row r="854" ht="15.75" customHeight="1">
      <c r="A854" s="182"/>
      <c r="B854" s="182"/>
      <c r="C854" s="182"/>
      <c r="D854" s="182"/>
      <c r="E854" s="182"/>
      <c r="F854" s="182"/>
      <c r="G854" s="182"/>
      <c r="H854" s="182"/>
      <c r="I854" s="182"/>
      <c r="J854" s="182"/>
      <c r="K854" s="182"/>
      <c r="L854" s="182"/>
      <c r="M854" s="182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182"/>
    </row>
    <row r="855" ht="15.75" customHeight="1">
      <c r="A855" s="182"/>
      <c r="B855" s="182"/>
      <c r="C855" s="182"/>
      <c r="D855" s="182"/>
      <c r="E855" s="182"/>
      <c r="F855" s="182"/>
      <c r="G855" s="182"/>
      <c r="H855" s="182"/>
      <c r="I855" s="182"/>
      <c r="J855" s="182"/>
      <c r="K855" s="182"/>
      <c r="L855" s="182"/>
      <c r="M855" s="182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182"/>
    </row>
    <row r="856" ht="15.75" customHeight="1">
      <c r="A856" s="182"/>
      <c r="B856" s="182"/>
      <c r="C856" s="182"/>
      <c r="D856" s="182"/>
      <c r="E856" s="182"/>
      <c r="F856" s="182"/>
      <c r="G856" s="182"/>
      <c r="H856" s="182"/>
      <c r="I856" s="182"/>
      <c r="J856" s="182"/>
      <c r="K856" s="182"/>
      <c r="L856" s="182"/>
      <c r="M856" s="182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182"/>
    </row>
    <row r="857" ht="15.75" customHeight="1">
      <c r="A857" s="182"/>
      <c r="B857" s="182"/>
      <c r="C857" s="182"/>
      <c r="D857" s="182"/>
      <c r="E857" s="182"/>
      <c r="F857" s="182"/>
      <c r="G857" s="182"/>
      <c r="H857" s="182"/>
      <c r="I857" s="182"/>
      <c r="J857" s="182"/>
      <c r="K857" s="182"/>
      <c r="L857" s="182"/>
      <c r="M857" s="182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182"/>
    </row>
    <row r="858" ht="15.75" customHeight="1">
      <c r="A858" s="182"/>
      <c r="B858" s="182"/>
      <c r="C858" s="182"/>
      <c r="D858" s="182"/>
      <c r="E858" s="182"/>
      <c r="F858" s="182"/>
      <c r="G858" s="182"/>
      <c r="H858" s="182"/>
      <c r="I858" s="182"/>
      <c r="J858" s="182"/>
      <c r="K858" s="182"/>
      <c r="L858" s="182"/>
      <c r="M858" s="182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182"/>
    </row>
    <row r="859" ht="15.75" customHeight="1">
      <c r="A859" s="182"/>
      <c r="B859" s="182"/>
      <c r="C859" s="182"/>
      <c r="D859" s="182"/>
      <c r="E859" s="182"/>
      <c r="F859" s="182"/>
      <c r="G859" s="182"/>
      <c r="H859" s="182"/>
      <c r="I859" s="182"/>
      <c r="J859" s="182"/>
      <c r="K859" s="182"/>
      <c r="L859" s="182"/>
      <c r="M859" s="182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182"/>
    </row>
    <row r="860" ht="15.75" customHeight="1">
      <c r="A860" s="182"/>
      <c r="B860" s="182"/>
      <c r="C860" s="182"/>
      <c r="D860" s="182"/>
      <c r="E860" s="182"/>
      <c r="F860" s="182"/>
      <c r="G860" s="182"/>
      <c r="H860" s="182"/>
      <c r="I860" s="182"/>
      <c r="J860" s="182"/>
      <c r="K860" s="182"/>
      <c r="L860" s="182"/>
      <c r="M860" s="182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182"/>
    </row>
    <row r="861" ht="15.75" customHeight="1">
      <c r="A861" s="182"/>
      <c r="B861" s="182"/>
      <c r="C861" s="182"/>
      <c r="D861" s="182"/>
      <c r="E861" s="182"/>
      <c r="F861" s="182"/>
      <c r="G861" s="182"/>
      <c r="H861" s="182"/>
      <c r="I861" s="182"/>
      <c r="J861" s="182"/>
      <c r="K861" s="182"/>
      <c r="L861" s="182"/>
      <c r="M861" s="182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182"/>
    </row>
    <row r="862" ht="15.75" customHeight="1">
      <c r="A862" s="182"/>
      <c r="B862" s="182"/>
      <c r="C862" s="182"/>
      <c r="D862" s="182"/>
      <c r="E862" s="182"/>
      <c r="F862" s="182"/>
      <c r="G862" s="182"/>
      <c r="H862" s="182"/>
      <c r="I862" s="182"/>
      <c r="J862" s="182"/>
      <c r="K862" s="182"/>
      <c r="L862" s="182"/>
      <c r="M862" s="182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182"/>
    </row>
    <row r="863" ht="15.75" customHeight="1">
      <c r="A863" s="182"/>
      <c r="B863" s="182"/>
      <c r="C863" s="182"/>
      <c r="D863" s="182"/>
      <c r="E863" s="182"/>
      <c r="F863" s="182"/>
      <c r="G863" s="182"/>
      <c r="H863" s="182"/>
      <c r="I863" s="182"/>
      <c r="J863" s="182"/>
      <c r="K863" s="182"/>
      <c r="L863" s="182"/>
      <c r="M863" s="182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182"/>
    </row>
    <row r="864" ht="15.75" customHeight="1">
      <c r="A864" s="182"/>
      <c r="B864" s="182"/>
      <c r="C864" s="182"/>
      <c r="D864" s="182"/>
      <c r="E864" s="182"/>
      <c r="F864" s="182"/>
      <c r="G864" s="182"/>
      <c r="H864" s="182"/>
      <c r="I864" s="182"/>
      <c r="J864" s="182"/>
      <c r="K864" s="182"/>
      <c r="L864" s="182"/>
      <c r="M864" s="182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182"/>
    </row>
    <row r="865" ht="15.75" customHeight="1">
      <c r="A865" s="182"/>
      <c r="B865" s="182"/>
      <c r="C865" s="182"/>
      <c r="D865" s="182"/>
      <c r="E865" s="182"/>
      <c r="F865" s="182"/>
      <c r="G865" s="182"/>
      <c r="H865" s="182"/>
      <c r="I865" s="182"/>
      <c r="J865" s="182"/>
      <c r="K865" s="182"/>
      <c r="L865" s="182"/>
      <c r="M865" s="182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182"/>
    </row>
    <row r="866" ht="15.75" customHeight="1">
      <c r="A866" s="182"/>
      <c r="B866" s="182"/>
      <c r="C866" s="182"/>
      <c r="D866" s="182"/>
      <c r="E866" s="182"/>
      <c r="F866" s="182"/>
      <c r="G866" s="182"/>
      <c r="H866" s="182"/>
      <c r="I866" s="182"/>
      <c r="J866" s="182"/>
      <c r="K866" s="182"/>
      <c r="L866" s="182"/>
      <c r="M866" s="182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182"/>
    </row>
    <row r="867" ht="15.75" customHeight="1">
      <c r="A867" s="182"/>
      <c r="B867" s="182"/>
      <c r="C867" s="182"/>
      <c r="D867" s="182"/>
      <c r="E867" s="182"/>
      <c r="F867" s="182"/>
      <c r="G867" s="182"/>
      <c r="H867" s="182"/>
      <c r="I867" s="182"/>
      <c r="J867" s="182"/>
      <c r="K867" s="182"/>
      <c r="L867" s="182"/>
      <c r="M867" s="182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182"/>
    </row>
    <row r="868" ht="15.75" customHeight="1">
      <c r="A868" s="182"/>
      <c r="B868" s="182"/>
      <c r="C868" s="182"/>
      <c r="D868" s="182"/>
      <c r="E868" s="182"/>
      <c r="F868" s="182"/>
      <c r="G868" s="182"/>
      <c r="H868" s="182"/>
      <c r="I868" s="182"/>
      <c r="J868" s="182"/>
      <c r="K868" s="182"/>
      <c r="L868" s="182"/>
      <c r="M868" s="182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182"/>
    </row>
    <row r="869" ht="15.75" customHeight="1">
      <c r="A869" s="182"/>
      <c r="B869" s="182"/>
      <c r="C869" s="182"/>
      <c r="D869" s="182"/>
      <c r="E869" s="182"/>
      <c r="F869" s="182"/>
      <c r="G869" s="182"/>
      <c r="H869" s="182"/>
      <c r="I869" s="182"/>
      <c r="J869" s="182"/>
      <c r="K869" s="182"/>
      <c r="L869" s="182"/>
      <c r="M869" s="182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182"/>
    </row>
    <row r="870" ht="15.75" customHeight="1">
      <c r="A870" s="182"/>
      <c r="B870" s="182"/>
      <c r="C870" s="182"/>
      <c r="D870" s="182"/>
      <c r="E870" s="182"/>
      <c r="F870" s="182"/>
      <c r="G870" s="182"/>
      <c r="H870" s="182"/>
      <c r="I870" s="182"/>
      <c r="J870" s="182"/>
      <c r="K870" s="182"/>
      <c r="L870" s="182"/>
      <c r="M870" s="182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182"/>
    </row>
    <row r="871" ht="15.75" customHeight="1">
      <c r="A871" s="182"/>
      <c r="B871" s="182"/>
      <c r="C871" s="182"/>
      <c r="D871" s="182"/>
      <c r="E871" s="182"/>
      <c r="F871" s="182"/>
      <c r="G871" s="182"/>
      <c r="H871" s="182"/>
      <c r="I871" s="182"/>
      <c r="J871" s="182"/>
      <c r="K871" s="182"/>
      <c r="L871" s="182"/>
      <c r="M871" s="182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182"/>
    </row>
    <row r="872" ht="15.75" customHeight="1">
      <c r="A872" s="182"/>
      <c r="B872" s="182"/>
      <c r="C872" s="182"/>
      <c r="D872" s="182"/>
      <c r="E872" s="182"/>
      <c r="F872" s="182"/>
      <c r="G872" s="182"/>
      <c r="H872" s="182"/>
      <c r="I872" s="182"/>
      <c r="J872" s="182"/>
      <c r="K872" s="182"/>
      <c r="L872" s="182"/>
      <c r="M872" s="182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182"/>
    </row>
    <row r="873" ht="15.75" customHeight="1">
      <c r="A873" s="182"/>
      <c r="B873" s="182"/>
      <c r="C873" s="182"/>
      <c r="D873" s="182"/>
      <c r="E873" s="182"/>
      <c r="F873" s="182"/>
      <c r="G873" s="182"/>
      <c r="H873" s="182"/>
      <c r="I873" s="182"/>
      <c r="J873" s="182"/>
      <c r="K873" s="182"/>
      <c r="L873" s="182"/>
      <c r="M873" s="182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182"/>
    </row>
    <row r="874" ht="15.75" customHeight="1">
      <c r="A874" s="182"/>
      <c r="B874" s="182"/>
      <c r="C874" s="182"/>
      <c r="D874" s="182"/>
      <c r="E874" s="182"/>
      <c r="F874" s="182"/>
      <c r="G874" s="182"/>
      <c r="H874" s="182"/>
      <c r="I874" s="182"/>
      <c r="J874" s="182"/>
      <c r="K874" s="182"/>
      <c r="L874" s="182"/>
      <c r="M874" s="182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182"/>
    </row>
    <row r="875" ht="15.75" customHeight="1">
      <c r="A875" s="182"/>
      <c r="B875" s="182"/>
      <c r="C875" s="182"/>
      <c r="D875" s="182"/>
      <c r="E875" s="182"/>
      <c r="F875" s="182"/>
      <c r="G875" s="182"/>
      <c r="H875" s="182"/>
      <c r="I875" s="182"/>
      <c r="J875" s="182"/>
      <c r="K875" s="182"/>
      <c r="L875" s="182"/>
      <c r="M875" s="182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182"/>
    </row>
    <row r="876" ht="15.75" customHeight="1">
      <c r="A876" s="182"/>
      <c r="B876" s="182"/>
      <c r="C876" s="182"/>
      <c r="D876" s="182"/>
      <c r="E876" s="182"/>
      <c r="F876" s="182"/>
      <c r="G876" s="182"/>
      <c r="H876" s="182"/>
      <c r="I876" s="182"/>
      <c r="J876" s="182"/>
      <c r="K876" s="182"/>
      <c r="L876" s="182"/>
      <c r="M876" s="182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182"/>
    </row>
    <row r="877" ht="15.75" customHeight="1">
      <c r="A877" s="182"/>
      <c r="B877" s="182"/>
      <c r="C877" s="182"/>
      <c r="D877" s="182"/>
      <c r="E877" s="182"/>
      <c r="F877" s="182"/>
      <c r="G877" s="182"/>
      <c r="H877" s="182"/>
      <c r="I877" s="182"/>
      <c r="J877" s="182"/>
      <c r="K877" s="182"/>
      <c r="L877" s="182"/>
      <c r="M877" s="182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182"/>
    </row>
    <row r="878" ht="15.75" customHeight="1">
      <c r="A878" s="182"/>
      <c r="B878" s="182"/>
      <c r="C878" s="182"/>
      <c r="D878" s="182"/>
      <c r="E878" s="182"/>
      <c r="F878" s="182"/>
      <c r="G878" s="182"/>
      <c r="H878" s="182"/>
      <c r="I878" s="182"/>
      <c r="J878" s="182"/>
      <c r="K878" s="182"/>
      <c r="L878" s="182"/>
      <c r="M878" s="182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182"/>
    </row>
    <row r="879" ht="15.75" customHeight="1">
      <c r="A879" s="182"/>
      <c r="B879" s="182"/>
      <c r="C879" s="182"/>
      <c r="D879" s="182"/>
      <c r="E879" s="182"/>
      <c r="F879" s="182"/>
      <c r="G879" s="182"/>
      <c r="H879" s="182"/>
      <c r="I879" s="182"/>
      <c r="J879" s="182"/>
      <c r="K879" s="182"/>
      <c r="L879" s="182"/>
      <c r="M879" s="182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182"/>
    </row>
    <row r="880" ht="15.75" customHeight="1">
      <c r="A880" s="182"/>
      <c r="B880" s="182"/>
      <c r="C880" s="182"/>
      <c r="D880" s="182"/>
      <c r="E880" s="182"/>
      <c r="F880" s="182"/>
      <c r="G880" s="182"/>
      <c r="H880" s="182"/>
      <c r="I880" s="182"/>
      <c r="J880" s="182"/>
      <c r="K880" s="182"/>
      <c r="L880" s="182"/>
      <c r="M880" s="182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182"/>
    </row>
    <row r="881" ht="15.75" customHeight="1">
      <c r="A881" s="182"/>
      <c r="B881" s="182"/>
      <c r="C881" s="182"/>
      <c r="D881" s="182"/>
      <c r="E881" s="182"/>
      <c r="F881" s="182"/>
      <c r="G881" s="182"/>
      <c r="H881" s="182"/>
      <c r="I881" s="182"/>
      <c r="J881" s="182"/>
      <c r="K881" s="182"/>
      <c r="L881" s="182"/>
      <c r="M881" s="182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182"/>
    </row>
    <row r="882" ht="15.75" customHeight="1">
      <c r="A882" s="182"/>
      <c r="B882" s="182"/>
      <c r="C882" s="182"/>
      <c r="D882" s="182"/>
      <c r="E882" s="182"/>
      <c r="F882" s="182"/>
      <c r="G882" s="182"/>
      <c r="H882" s="182"/>
      <c r="I882" s="182"/>
      <c r="J882" s="182"/>
      <c r="K882" s="182"/>
      <c r="L882" s="182"/>
      <c r="M882" s="182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182"/>
    </row>
    <row r="883" ht="15.75" customHeight="1">
      <c r="A883" s="182"/>
      <c r="B883" s="182"/>
      <c r="C883" s="182"/>
      <c r="D883" s="182"/>
      <c r="E883" s="182"/>
      <c r="F883" s="182"/>
      <c r="G883" s="182"/>
      <c r="H883" s="182"/>
      <c r="I883" s="182"/>
      <c r="J883" s="182"/>
      <c r="K883" s="182"/>
      <c r="L883" s="182"/>
      <c r="M883" s="182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182"/>
    </row>
    <row r="884" ht="15.75" customHeight="1">
      <c r="A884" s="182"/>
      <c r="B884" s="182"/>
      <c r="C884" s="182"/>
      <c r="D884" s="182"/>
      <c r="E884" s="182"/>
      <c r="F884" s="182"/>
      <c r="G884" s="182"/>
      <c r="H884" s="182"/>
      <c r="I884" s="182"/>
      <c r="J884" s="182"/>
      <c r="K884" s="182"/>
      <c r="L884" s="182"/>
      <c r="M884" s="182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182"/>
    </row>
    <row r="885" ht="15.75" customHeight="1">
      <c r="A885" s="182"/>
      <c r="B885" s="182"/>
      <c r="C885" s="182"/>
      <c r="D885" s="182"/>
      <c r="E885" s="182"/>
      <c r="F885" s="182"/>
      <c r="G885" s="182"/>
      <c r="H885" s="182"/>
      <c r="I885" s="182"/>
      <c r="J885" s="182"/>
      <c r="K885" s="182"/>
      <c r="L885" s="182"/>
      <c r="M885" s="182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182"/>
    </row>
    <row r="886" ht="15.75" customHeight="1">
      <c r="A886" s="182"/>
      <c r="B886" s="182"/>
      <c r="C886" s="182"/>
      <c r="D886" s="182"/>
      <c r="E886" s="182"/>
      <c r="F886" s="182"/>
      <c r="G886" s="182"/>
      <c r="H886" s="182"/>
      <c r="I886" s="182"/>
      <c r="J886" s="182"/>
      <c r="K886" s="182"/>
      <c r="L886" s="182"/>
      <c r="M886" s="182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182"/>
    </row>
    <row r="887" ht="15.75" customHeight="1">
      <c r="A887" s="182"/>
      <c r="B887" s="182"/>
      <c r="C887" s="182"/>
      <c r="D887" s="182"/>
      <c r="E887" s="182"/>
      <c r="F887" s="182"/>
      <c r="G887" s="182"/>
      <c r="H887" s="182"/>
      <c r="I887" s="182"/>
      <c r="J887" s="182"/>
      <c r="K887" s="182"/>
      <c r="L887" s="182"/>
      <c r="M887" s="182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182"/>
    </row>
    <row r="888" ht="15.75" customHeight="1">
      <c r="A888" s="182"/>
      <c r="B888" s="182"/>
      <c r="C888" s="182"/>
      <c r="D888" s="182"/>
      <c r="E888" s="182"/>
      <c r="F888" s="182"/>
      <c r="G888" s="182"/>
      <c r="H888" s="182"/>
      <c r="I888" s="182"/>
      <c r="J888" s="182"/>
      <c r="K888" s="182"/>
      <c r="L888" s="182"/>
      <c r="M888" s="182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182"/>
    </row>
    <row r="889" ht="15.75" customHeight="1">
      <c r="A889" s="182"/>
      <c r="B889" s="182"/>
      <c r="C889" s="182"/>
      <c r="D889" s="182"/>
      <c r="E889" s="182"/>
      <c r="F889" s="182"/>
      <c r="G889" s="182"/>
      <c r="H889" s="182"/>
      <c r="I889" s="182"/>
      <c r="J889" s="182"/>
      <c r="K889" s="182"/>
      <c r="L889" s="182"/>
      <c r="M889" s="182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182"/>
    </row>
    <row r="890" ht="15.75" customHeight="1">
      <c r="A890" s="182"/>
      <c r="B890" s="182"/>
      <c r="C890" s="182"/>
      <c r="D890" s="182"/>
      <c r="E890" s="182"/>
      <c r="F890" s="182"/>
      <c r="G890" s="182"/>
      <c r="H890" s="182"/>
      <c r="I890" s="182"/>
      <c r="J890" s="182"/>
      <c r="K890" s="182"/>
      <c r="L890" s="182"/>
      <c r="M890" s="182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182"/>
    </row>
    <row r="891" ht="15.75" customHeight="1">
      <c r="A891" s="182"/>
      <c r="B891" s="182"/>
      <c r="C891" s="182"/>
      <c r="D891" s="182"/>
      <c r="E891" s="182"/>
      <c r="F891" s="182"/>
      <c r="G891" s="182"/>
      <c r="H891" s="182"/>
      <c r="I891" s="182"/>
      <c r="J891" s="182"/>
      <c r="K891" s="182"/>
      <c r="L891" s="182"/>
      <c r="M891" s="182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182"/>
    </row>
    <row r="892" ht="15.75" customHeight="1">
      <c r="A892" s="182"/>
      <c r="B892" s="182"/>
      <c r="C892" s="182"/>
      <c r="D892" s="182"/>
      <c r="E892" s="182"/>
      <c r="F892" s="182"/>
      <c r="G892" s="182"/>
      <c r="H892" s="182"/>
      <c r="I892" s="182"/>
      <c r="J892" s="182"/>
      <c r="K892" s="182"/>
      <c r="L892" s="182"/>
      <c r="M892" s="182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182"/>
    </row>
    <row r="893" ht="15.75" customHeight="1">
      <c r="A893" s="182"/>
      <c r="B893" s="182"/>
      <c r="C893" s="182"/>
      <c r="D893" s="182"/>
      <c r="E893" s="182"/>
      <c r="F893" s="182"/>
      <c r="G893" s="182"/>
      <c r="H893" s="182"/>
      <c r="I893" s="182"/>
      <c r="J893" s="182"/>
      <c r="K893" s="182"/>
      <c r="L893" s="182"/>
      <c r="M893" s="182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182"/>
    </row>
    <row r="894" ht="15.75" customHeight="1">
      <c r="A894" s="182"/>
      <c r="B894" s="182"/>
      <c r="C894" s="182"/>
      <c r="D894" s="182"/>
      <c r="E894" s="182"/>
      <c r="F894" s="182"/>
      <c r="G894" s="182"/>
      <c r="H894" s="182"/>
      <c r="I894" s="182"/>
      <c r="J894" s="182"/>
      <c r="K894" s="182"/>
      <c r="L894" s="182"/>
      <c r="M894" s="182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182"/>
    </row>
    <row r="895" ht="15.75" customHeight="1">
      <c r="A895" s="182"/>
      <c r="B895" s="182"/>
      <c r="C895" s="182"/>
      <c r="D895" s="182"/>
      <c r="E895" s="182"/>
      <c r="F895" s="182"/>
      <c r="G895" s="182"/>
      <c r="H895" s="182"/>
      <c r="I895" s="182"/>
      <c r="J895" s="182"/>
      <c r="K895" s="182"/>
      <c r="L895" s="182"/>
      <c r="M895" s="182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182"/>
    </row>
    <row r="896" ht="15.75" customHeight="1">
      <c r="A896" s="182"/>
      <c r="B896" s="182"/>
      <c r="C896" s="182"/>
      <c r="D896" s="182"/>
      <c r="E896" s="182"/>
      <c r="F896" s="182"/>
      <c r="G896" s="182"/>
      <c r="H896" s="182"/>
      <c r="I896" s="182"/>
      <c r="J896" s="182"/>
      <c r="K896" s="182"/>
      <c r="L896" s="182"/>
      <c r="M896" s="182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182"/>
    </row>
    <row r="897" ht="15.75" customHeight="1">
      <c r="A897" s="182"/>
      <c r="B897" s="182"/>
      <c r="C897" s="182"/>
      <c r="D897" s="182"/>
      <c r="E897" s="182"/>
      <c r="F897" s="182"/>
      <c r="G897" s="182"/>
      <c r="H897" s="182"/>
      <c r="I897" s="182"/>
      <c r="J897" s="182"/>
      <c r="K897" s="182"/>
      <c r="L897" s="182"/>
      <c r="M897" s="182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182"/>
    </row>
    <row r="898" ht="15.75" customHeight="1">
      <c r="A898" s="182"/>
      <c r="B898" s="182"/>
      <c r="C898" s="182"/>
      <c r="D898" s="182"/>
      <c r="E898" s="182"/>
      <c r="F898" s="182"/>
      <c r="G898" s="182"/>
      <c r="H898" s="182"/>
      <c r="I898" s="182"/>
      <c r="J898" s="182"/>
      <c r="K898" s="182"/>
      <c r="L898" s="182"/>
      <c r="M898" s="182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182"/>
    </row>
    <row r="899" ht="15.75" customHeight="1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182"/>
    </row>
    <row r="900" ht="15.75" customHeight="1">
      <c r="A900" s="182"/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2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182"/>
    </row>
    <row r="901" ht="15.75" customHeight="1">
      <c r="A901" s="182"/>
      <c r="B901" s="182"/>
      <c r="C901" s="182"/>
      <c r="D901" s="182"/>
      <c r="E901" s="182"/>
      <c r="F901" s="182"/>
      <c r="G901" s="182"/>
      <c r="H901" s="182"/>
      <c r="I901" s="182"/>
      <c r="J901" s="182"/>
      <c r="K901" s="182"/>
      <c r="L901" s="182"/>
      <c r="M901" s="182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182"/>
    </row>
    <row r="902" ht="15.75" customHeight="1">
      <c r="A902" s="182"/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2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182"/>
    </row>
    <row r="903" ht="15.75" customHeight="1">
      <c r="A903" s="182"/>
      <c r="B903" s="182"/>
      <c r="C903" s="182"/>
      <c r="D903" s="182"/>
      <c r="E903" s="182"/>
      <c r="F903" s="182"/>
      <c r="G903" s="182"/>
      <c r="H903" s="182"/>
      <c r="I903" s="182"/>
      <c r="J903" s="182"/>
      <c r="K903" s="182"/>
      <c r="L903" s="182"/>
      <c r="M903" s="182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182"/>
    </row>
    <row r="904" ht="15.75" customHeight="1">
      <c r="A904" s="182"/>
      <c r="B904" s="182"/>
      <c r="C904" s="182"/>
      <c r="D904" s="182"/>
      <c r="E904" s="182"/>
      <c r="F904" s="182"/>
      <c r="G904" s="182"/>
      <c r="H904" s="182"/>
      <c r="I904" s="182"/>
      <c r="J904" s="182"/>
      <c r="K904" s="182"/>
      <c r="L904" s="182"/>
      <c r="M904" s="182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182"/>
    </row>
    <row r="905" ht="15.75" customHeight="1">
      <c r="A905" s="182"/>
      <c r="B905" s="182"/>
      <c r="C905" s="182"/>
      <c r="D905" s="182"/>
      <c r="E905" s="182"/>
      <c r="F905" s="182"/>
      <c r="G905" s="182"/>
      <c r="H905" s="182"/>
      <c r="I905" s="182"/>
      <c r="J905" s="182"/>
      <c r="K905" s="182"/>
      <c r="L905" s="182"/>
      <c r="M905" s="182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182"/>
    </row>
    <row r="906" ht="15.75" customHeight="1">
      <c r="A906" s="182"/>
      <c r="B906" s="182"/>
      <c r="C906" s="182"/>
      <c r="D906" s="182"/>
      <c r="E906" s="182"/>
      <c r="F906" s="182"/>
      <c r="G906" s="182"/>
      <c r="H906" s="182"/>
      <c r="I906" s="182"/>
      <c r="J906" s="182"/>
      <c r="K906" s="182"/>
      <c r="L906" s="182"/>
      <c r="M906" s="182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182"/>
    </row>
    <row r="907" ht="15.75" customHeight="1">
      <c r="A907" s="182"/>
      <c r="B907" s="182"/>
      <c r="C907" s="182"/>
      <c r="D907" s="182"/>
      <c r="E907" s="182"/>
      <c r="F907" s="182"/>
      <c r="G907" s="182"/>
      <c r="H907" s="182"/>
      <c r="I907" s="182"/>
      <c r="J907" s="182"/>
      <c r="K907" s="182"/>
      <c r="L907" s="182"/>
      <c r="M907" s="182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182"/>
    </row>
    <row r="908" ht="15.75" customHeight="1">
      <c r="A908" s="182"/>
      <c r="B908" s="182"/>
      <c r="C908" s="182"/>
      <c r="D908" s="182"/>
      <c r="E908" s="182"/>
      <c r="F908" s="182"/>
      <c r="G908" s="182"/>
      <c r="H908" s="182"/>
      <c r="I908" s="182"/>
      <c r="J908" s="182"/>
      <c r="K908" s="182"/>
      <c r="L908" s="182"/>
      <c r="M908" s="182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182"/>
    </row>
    <row r="909" ht="15.75" customHeight="1">
      <c r="A909" s="182"/>
      <c r="B909" s="182"/>
      <c r="C909" s="182"/>
      <c r="D909" s="182"/>
      <c r="E909" s="182"/>
      <c r="F909" s="182"/>
      <c r="G909" s="182"/>
      <c r="H909" s="182"/>
      <c r="I909" s="182"/>
      <c r="J909" s="182"/>
      <c r="K909" s="182"/>
      <c r="L909" s="182"/>
      <c r="M909" s="182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182"/>
    </row>
    <row r="910" ht="15.75" customHeight="1">
      <c r="A910" s="182"/>
      <c r="B910" s="182"/>
      <c r="C910" s="182"/>
      <c r="D910" s="182"/>
      <c r="E910" s="182"/>
      <c r="F910" s="182"/>
      <c r="G910" s="182"/>
      <c r="H910" s="182"/>
      <c r="I910" s="182"/>
      <c r="J910" s="182"/>
      <c r="K910" s="182"/>
      <c r="L910" s="182"/>
      <c r="M910" s="182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182"/>
    </row>
    <row r="911" ht="15.75" customHeight="1">
      <c r="A911" s="182"/>
      <c r="B911" s="182"/>
      <c r="C911" s="182"/>
      <c r="D911" s="182"/>
      <c r="E911" s="182"/>
      <c r="F911" s="182"/>
      <c r="G911" s="182"/>
      <c r="H911" s="182"/>
      <c r="I911" s="182"/>
      <c r="J911" s="182"/>
      <c r="K911" s="182"/>
      <c r="L911" s="182"/>
      <c r="M911" s="182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182"/>
    </row>
    <row r="912" ht="15.75" customHeight="1">
      <c r="A912" s="182"/>
      <c r="B912" s="182"/>
      <c r="C912" s="182"/>
      <c r="D912" s="182"/>
      <c r="E912" s="182"/>
      <c r="F912" s="182"/>
      <c r="G912" s="182"/>
      <c r="H912" s="182"/>
      <c r="I912" s="182"/>
      <c r="J912" s="182"/>
      <c r="K912" s="182"/>
      <c r="L912" s="182"/>
      <c r="M912" s="182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182"/>
    </row>
    <row r="913" ht="15.75" customHeight="1">
      <c r="A913" s="182"/>
      <c r="B913" s="182"/>
      <c r="C913" s="182"/>
      <c r="D913" s="182"/>
      <c r="E913" s="182"/>
      <c r="F913" s="182"/>
      <c r="G913" s="182"/>
      <c r="H913" s="182"/>
      <c r="I913" s="182"/>
      <c r="J913" s="182"/>
      <c r="K913" s="182"/>
      <c r="L913" s="182"/>
      <c r="M913" s="182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182"/>
    </row>
    <row r="914" ht="15.75" customHeight="1">
      <c r="A914" s="182"/>
      <c r="B914" s="182"/>
      <c r="C914" s="182"/>
      <c r="D914" s="182"/>
      <c r="E914" s="182"/>
      <c r="F914" s="182"/>
      <c r="G914" s="182"/>
      <c r="H914" s="182"/>
      <c r="I914" s="182"/>
      <c r="J914" s="182"/>
      <c r="K914" s="182"/>
      <c r="L914" s="182"/>
      <c r="M914" s="182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182"/>
    </row>
    <row r="915" ht="15.75" customHeight="1">
      <c r="A915" s="182"/>
      <c r="B915" s="182"/>
      <c r="C915" s="182"/>
      <c r="D915" s="182"/>
      <c r="E915" s="182"/>
      <c r="F915" s="182"/>
      <c r="G915" s="182"/>
      <c r="H915" s="182"/>
      <c r="I915" s="182"/>
      <c r="J915" s="182"/>
      <c r="K915" s="182"/>
      <c r="L915" s="182"/>
      <c r="M915" s="182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182"/>
    </row>
    <row r="916" ht="15.75" customHeight="1">
      <c r="A916" s="182"/>
      <c r="B916" s="182"/>
      <c r="C916" s="182"/>
      <c r="D916" s="182"/>
      <c r="E916" s="182"/>
      <c r="F916" s="182"/>
      <c r="G916" s="182"/>
      <c r="H916" s="182"/>
      <c r="I916" s="182"/>
      <c r="J916" s="182"/>
      <c r="K916" s="182"/>
      <c r="L916" s="182"/>
      <c r="M916" s="182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182"/>
    </row>
    <row r="917" ht="15.75" customHeight="1">
      <c r="A917" s="182"/>
      <c r="B917" s="182"/>
      <c r="C917" s="182"/>
      <c r="D917" s="182"/>
      <c r="E917" s="182"/>
      <c r="F917" s="182"/>
      <c r="G917" s="182"/>
      <c r="H917" s="182"/>
      <c r="I917" s="182"/>
      <c r="J917" s="182"/>
      <c r="K917" s="182"/>
      <c r="L917" s="182"/>
      <c r="M917" s="182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182"/>
    </row>
    <row r="918" ht="15.75" customHeight="1">
      <c r="A918" s="182"/>
      <c r="B918" s="182"/>
      <c r="C918" s="182"/>
      <c r="D918" s="182"/>
      <c r="E918" s="182"/>
      <c r="F918" s="182"/>
      <c r="G918" s="182"/>
      <c r="H918" s="182"/>
      <c r="I918" s="182"/>
      <c r="J918" s="182"/>
      <c r="K918" s="182"/>
      <c r="L918" s="182"/>
      <c r="M918" s="182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182"/>
    </row>
    <row r="919" ht="15.75" customHeight="1">
      <c r="A919" s="182"/>
      <c r="B919" s="182"/>
      <c r="C919" s="182"/>
      <c r="D919" s="182"/>
      <c r="E919" s="182"/>
      <c r="F919" s="182"/>
      <c r="G919" s="182"/>
      <c r="H919" s="182"/>
      <c r="I919" s="182"/>
      <c r="J919" s="182"/>
      <c r="K919" s="182"/>
      <c r="L919" s="182"/>
      <c r="M919" s="182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182"/>
    </row>
    <row r="920" ht="15.75" customHeight="1">
      <c r="A920" s="182"/>
      <c r="B920" s="182"/>
      <c r="C920" s="182"/>
      <c r="D920" s="182"/>
      <c r="E920" s="182"/>
      <c r="F920" s="182"/>
      <c r="G920" s="182"/>
      <c r="H920" s="182"/>
      <c r="I920" s="182"/>
      <c r="J920" s="182"/>
      <c r="K920" s="182"/>
      <c r="L920" s="182"/>
      <c r="M920" s="182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182"/>
    </row>
    <row r="921" ht="15.75" customHeight="1">
      <c r="A921" s="182"/>
      <c r="B921" s="182"/>
      <c r="C921" s="182"/>
      <c r="D921" s="182"/>
      <c r="E921" s="182"/>
      <c r="F921" s="182"/>
      <c r="G921" s="182"/>
      <c r="H921" s="182"/>
      <c r="I921" s="182"/>
      <c r="J921" s="182"/>
      <c r="K921" s="182"/>
      <c r="L921" s="182"/>
      <c r="M921" s="182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182"/>
    </row>
    <row r="922" ht="15.75" customHeight="1">
      <c r="A922" s="182"/>
      <c r="B922" s="182"/>
      <c r="C922" s="182"/>
      <c r="D922" s="182"/>
      <c r="E922" s="182"/>
      <c r="F922" s="182"/>
      <c r="G922" s="182"/>
      <c r="H922" s="182"/>
      <c r="I922" s="182"/>
      <c r="J922" s="182"/>
      <c r="K922" s="182"/>
      <c r="L922" s="182"/>
      <c r="M922" s="182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182"/>
    </row>
    <row r="923" ht="15.75" customHeight="1">
      <c r="A923" s="182"/>
      <c r="B923" s="182"/>
      <c r="C923" s="182"/>
      <c r="D923" s="182"/>
      <c r="E923" s="182"/>
      <c r="F923" s="182"/>
      <c r="G923" s="182"/>
      <c r="H923" s="182"/>
      <c r="I923" s="182"/>
      <c r="J923" s="182"/>
      <c r="K923" s="182"/>
      <c r="L923" s="182"/>
      <c r="M923" s="182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182"/>
    </row>
    <row r="924" ht="15.75" customHeight="1">
      <c r="A924" s="182"/>
      <c r="B924" s="182"/>
      <c r="C924" s="182"/>
      <c r="D924" s="182"/>
      <c r="E924" s="182"/>
      <c r="F924" s="182"/>
      <c r="G924" s="182"/>
      <c r="H924" s="182"/>
      <c r="I924" s="182"/>
      <c r="J924" s="182"/>
      <c r="K924" s="182"/>
      <c r="L924" s="182"/>
      <c r="M924" s="182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182"/>
    </row>
    <row r="925" ht="15.75" customHeight="1">
      <c r="A925" s="182"/>
      <c r="B925" s="182"/>
      <c r="C925" s="182"/>
      <c r="D925" s="182"/>
      <c r="E925" s="182"/>
      <c r="F925" s="182"/>
      <c r="G925" s="182"/>
      <c r="H925" s="182"/>
      <c r="I925" s="182"/>
      <c r="J925" s="182"/>
      <c r="K925" s="182"/>
      <c r="L925" s="182"/>
      <c r="M925" s="182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182"/>
    </row>
    <row r="926" ht="15.75" customHeight="1">
      <c r="A926" s="182"/>
      <c r="B926" s="182"/>
      <c r="C926" s="182"/>
      <c r="D926" s="182"/>
      <c r="E926" s="182"/>
      <c r="F926" s="182"/>
      <c r="G926" s="182"/>
      <c r="H926" s="182"/>
      <c r="I926" s="182"/>
      <c r="J926" s="182"/>
      <c r="K926" s="182"/>
      <c r="L926" s="182"/>
      <c r="M926" s="182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182"/>
    </row>
    <row r="927" ht="15.75" customHeight="1">
      <c r="A927" s="182"/>
      <c r="B927" s="182"/>
      <c r="C927" s="182"/>
      <c r="D927" s="182"/>
      <c r="E927" s="182"/>
      <c r="F927" s="182"/>
      <c r="G927" s="182"/>
      <c r="H927" s="182"/>
      <c r="I927" s="182"/>
      <c r="J927" s="182"/>
      <c r="K927" s="182"/>
      <c r="L927" s="182"/>
      <c r="M927" s="182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182"/>
    </row>
    <row r="928" ht="15.75" customHeight="1">
      <c r="A928" s="182"/>
      <c r="B928" s="182"/>
      <c r="C928" s="182"/>
      <c r="D928" s="182"/>
      <c r="E928" s="182"/>
      <c r="F928" s="182"/>
      <c r="G928" s="182"/>
      <c r="H928" s="182"/>
      <c r="I928" s="182"/>
      <c r="J928" s="182"/>
      <c r="K928" s="182"/>
      <c r="L928" s="182"/>
      <c r="M928" s="182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182"/>
    </row>
    <row r="929" ht="15.75" customHeight="1">
      <c r="A929" s="182"/>
      <c r="B929" s="182"/>
      <c r="C929" s="182"/>
      <c r="D929" s="182"/>
      <c r="E929" s="182"/>
      <c r="F929" s="182"/>
      <c r="G929" s="182"/>
      <c r="H929" s="182"/>
      <c r="I929" s="182"/>
      <c r="J929" s="182"/>
      <c r="K929" s="182"/>
      <c r="L929" s="182"/>
      <c r="M929" s="182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182"/>
    </row>
    <row r="930" ht="15.75" customHeight="1">
      <c r="A930" s="182"/>
      <c r="B930" s="182"/>
      <c r="C930" s="182"/>
      <c r="D930" s="182"/>
      <c r="E930" s="182"/>
      <c r="F930" s="182"/>
      <c r="G930" s="182"/>
      <c r="H930" s="182"/>
      <c r="I930" s="182"/>
      <c r="J930" s="182"/>
      <c r="K930" s="182"/>
      <c r="L930" s="182"/>
      <c r="M930" s="182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182"/>
    </row>
    <row r="931" ht="15.75" customHeight="1">
      <c r="A931" s="182"/>
      <c r="B931" s="182"/>
      <c r="C931" s="182"/>
      <c r="D931" s="182"/>
      <c r="E931" s="182"/>
      <c r="F931" s="182"/>
      <c r="G931" s="182"/>
      <c r="H931" s="182"/>
      <c r="I931" s="182"/>
      <c r="J931" s="182"/>
      <c r="K931" s="182"/>
      <c r="L931" s="182"/>
      <c r="M931" s="182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182"/>
    </row>
    <row r="932" ht="15.75" customHeight="1">
      <c r="A932" s="182"/>
      <c r="B932" s="182"/>
      <c r="C932" s="182"/>
      <c r="D932" s="182"/>
      <c r="E932" s="182"/>
      <c r="F932" s="182"/>
      <c r="G932" s="182"/>
      <c r="H932" s="182"/>
      <c r="I932" s="182"/>
      <c r="J932" s="182"/>
      <c r="K932" s="182"/>
      <c r="L932" s="182"/>
      <c r="M932" s="182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182"/>
    </row>
    <row r="933" ht="15.75" customHeight="1">
      <c r="A933" s="182"/>
      <c r="B933" s="182"/>
      <c r="C933" s="182"/>
      <c r="D933" s="182"/>
      <c r="E933" s="182"/>
      <c r="F933" s="182"/>
      <c r="G933" s="182"/>
      <c r="H933" s="182"/>
      <c r="I933" s="182"/>
      <c r="J933" s="182"/>
      <c r="K933" s="182"/>
      <c r="L933" s="182"/>
      <c r="M933" s="182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182"/>
    </row>
    <row r="934" ht="15.75" customHeight="1">
      <c r="A934" s="182"/>
      <c r="B934" s="182"/>
      <c r="C934" s="182"/>
      <c r="D934" s="182"/>
      <c r="E934" s="182"/>
      <c r="F934" s="182"/>
      <c r="G934" s="182"/>
      <c r="H934" s="182"/>
      <c r="I934" s="182"/>
      <c r="J934" s="182"/>
      <c r="K934" s="182"/>
      <c r="L934" s="182"/>
      <c r="M934" s="182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182"/>
    </row>
    <row r="935" ht="15.75" customHeight="1">
      <c r="A935" s="182"/>
      <c r="B935" s="182"/>
      <c r="C935" s="182"/>
      <c r="D935" s="182"/>
      <c r="E935" s="182"/>
      <c r="F935" s="182"/>
      <c r="G935" s="182"/>
      <c r="H935" s="182"/>
      <c r="I935" s="182"/>
      <c r="J935" s="182"/>
      <c r="K935" s="182"/>
      <c r="L935" s="182"/>
      <c r="M935" s="182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182"/>
    </row>
    <row r="936" ht="15.75" customHeight="1">
      <c r="A936" s="182"/>
      <c r="B936" s="182"/>
      <c r="C936" s="182"/>
      <c r="D936" s="182"/>
      <c r="E936" s="182"/>
      <c r="F936" s="182"/>
      <c r="G936" s="182"/>
      <c r="H936" s="182"/>
      <c r="I936" s="182"/>
      <c r="J936" s="182"/>
      <c r="K936" s="182"/>
      <c r="L936" s="182"/>
      <c r="M936" s="182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182"/>
    </row>
    <row r="937" ht="15.75" customHeight="1">
      <c r="A937" s="182"/>
      <c r="B937" s="182"/>
      <c r="C937" s="182"/>
      <c r="D937" s="182"/>
      <c r="E937" s="182"/>
      <c r="F937" s="182"/>
      <c r="G937" s="182"/>
      <c r="H937" s="182"/>
      <c r="I937" s="182"/>
      <c r="J937" s="182"/>
      <c r="K937" s="182"/>
      <c r="L937" s="182"/>
      <c r="M937" s="182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182"/>
    </row>
    <row r="938" ht="15.75" customHeight="1">
      <c r="A938" s="182"/>
      <c r="B938" s="182"/>
      <c r="C938" s="182"/>
      <c r="D938" s="182"/>
      <c r="E938" s="182"/>
      <c r="F938" s="182"/>
      <c r="G938" s="182"/>
      <c r="H938" s="182"/>
      <c r="I938" s="182"/>
      <c r="J938" s="182"/>
      <c r="K938" s="182"/>
      <c r="L938" s="182"/>
      <c r="M938" s="182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182"/>
    </row>
    <row r="939" ht="15.75" customHeight="1">
      <c r="A939" s="182"/>
      <c r="B939" s="182"/>
      <c r="C939" s="182"/>
      <c r="D939" s="182"/>
      <c r="E939" s="182"/>
      <c r="F939" s="182"/>
      <c r="G939" s="182"/>
      <c r="H939" s="182"/>
      <c r="I939" s="182"/>
      <c r="J939" s="182"/>
      <c r="K939" s="182"/>
      <c r="L939" s="182"/>
      <c r="M939" s="182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182"/>
    </row>
    <row r="940" ht="15.75" customHeight="1">
      <c r="A940" s="182"/>
      <c r="B940" s="182"/>
      <c r="C940" s="182"/>
      <c r="D940" s="182"/>
      <c r="E940" s="182"/>
      <c r="F940" s="182"/>
      <c r="G940" s="182"/>
      <c r="H940" s="182"/>
      <c r="I940" s="182"/>
      <c r="J940" s="182"/>
      <c r="K940" s="182"/>
      <c r="L940" s="182"/>
      <c r="M940" s="182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182"/>
    </row>
    <row r="941" ht="15.75" customHeight="1">
      <c r="A941" s="182"/>
      <c r="B941" s="182"/>
      <c r="C941" s="182"/>
      <c r="D941" s="182"/>
      <c r="E941" s="182"/>
      <c r="F941" s="182"/>
      <c r="G941" s="182"/>
      <c r="H941" s="182"/>
      <c r="I941" s="182"/>
      <c r="J941" s="182"/>
      <c r="K941" s="182"/>
      <c r="L941" s="182"/>
      <c r="M941" s="182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182"/>
    </row>
    <row r="942" ht="15.75" customHeight="1">
      <c r="A942" s="182"/>
      <c r="B942" s="182"/>
      <c r="C942" s="182"/>
      <c r="D942" s="182"/>
      <c r="E942" s="182"/>
      <c r="F942" s="182"/>
      <c r="G942" s="182"/>
      <c r="H942" s="182"/>
      <c r="I942" s="182"/>
      <c r="J942" s="182"/>
      <c r="K942" s="182"/>
      <c r="L942" s="182"/>
      <c r="M942" s="182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182"/>
    </row>
    <row r="943" ht="15.75" customHeight="1">
      <c r="A943" s="182"/>
      <c r="B943" s="182"/>
      <c r="C943" s="182"/>
      <c r="D943" s="182"/>
      <c r="E943" s="182"/>
      <c r="F943" s="182"/>
      <c r="G943" s="182"/>
      <c r="H943" s="182"/>
      <c r="I943" s="182"/>
      <c r="J943" s="182"/>
      <c r="K943" s="182"/>
      <c r="L943" s="182"/>
      <c r="M943" s="182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182"/>
    </row>
    <row r="944" ht="15.75" customHeight="1">
      <c r="A944" s="182"/>
      <c r="B944" s="182"/>
      <c r="C944" s="182"/>
      <c r="D944" s="182"/>
      <c r="E944" s="182"/>
      <c r="F944" s="182"/>
      <c r="G944" s="182"/>
      <c r="H944" s="182"/>
      <c r="I944" s="182"/>
      <c r="J944" s="182"/>
      <c r="K944" s="182"/>
      <c r="L944" s="182"/>
      <c r="M944" s="182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182"/>
    </row>
    <row r="945" ht="15.75" customHeight="1">
      <c r="A945" s="182"/>
      <c r="B945" s="182"/>
      <c r="C945" s="182"/>
      <c r="D945" s="182"/>
      <c r="E945" s="182"/>
      <c r="F945" s="182"/>
      <c r="G945" s="182"/>
      <c r="H945" s="182"/>
      <c r="I945" s="182"/>
      <c r="J945" s="182"/>
      <c r="K945" s="182"/>
      <c r="L945" s="182"/>
      <c r="M945" s="182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182"/>
    </row>
    <row r="946" ht="15.75" customHeight="1">
      <c r="A946" s="182"/>
      <c r="B946" s="182"/>
      <c r="C946" s="182"/>
      <c r="D946" s="182"/>
      <c r="E946" s="182"/>
      <c r="F946" s="182"/>
      <c r="G946" s="182"/>
      <c r="H946" s="182"/>
      <c r="I946" s="182"/>
      <c r="J946" s="182"/>
      <c r="K946" s="182"/>
      <c r="L946" s="182"/>
      <c r="M946" s="182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182"/>
    </row>
    <row r="947" ht="15.75" customHeight="1">
      <c r="A947" s="182"/>
      <c r="B947" s="182"/>
      <c r="C947" s="182"/>
      <c r="D947" s="182"/>
      <c r="E947" s="182"/>
      <c r="F947" s="182"/>
      <c r="G947" s="182"/>
      <c r="H947" s="182"/>
      <c r="I947" s="182"/>
      <c r="J947" s="182"/>
      <c r="K947" s="182"/>
      <c r="L947" s="182"/>
      <c r="M947" s="182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182"/>
    </row>
    <row r="948" ht="15.75" customHeight="1">
      <c r="A948" s="182"/>
      <c r="B948" s="182"/>
      <c r="C948" s="182"/>
      <c r="D948" s="182"/>
      <c r="E948" s="182"/>
      <c r="F948" s="182"/>
      <c r="G948" s="182"/>
      <c r="H948" s="182"/>
      <c r="I948" s="182"/>
      <c r="J948" s="182"/>
      <c r="K948" s="182"/>
      <c r="L948" s="182"/>
      <c r="M948" s="182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182"/>
    </row>
    <row r="949" ht="15.75" customHeight="1">
      <c r="A949" s="182"/>
      <c r="B949" s="182"/>
      <c r="C949" s="182"/>
      <c r="D949" s="182"/>
      <c r="E949" s="182"/>
      <c r="F949" s="182"/>
      <c r="G949" s="182"/>
      <c r="H949" s="182"/>
      <c r="I949" s="182"/>
      <c r="J949" s="182"/>
      <c r="K949" s="182"/>
      <c r="L949" s="182"/>
      <c r="M949" s="182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182"/>
    </row>
    <row r="950" ht="15.75" customHeight="1">
      <c r="A950" s="182"/>
      <c r="B950" s="182"/>
      <c r="C950" s="182"/>
      <c r="D950" s="182"/>
      <c r="E950" s="182"/>
      <c r="F950" s="182"/>
      <c r="G950" s="182"/>
      <c r="H950" s="182"/>
      <c r="I950" s="182"/>
      <c r="J950" s="182"/>
      <c r="K950" s="182"/>
      <c r="L950" s="182"/>
      <c r="M950" s="182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182"/>
    </row>
    <row r="951" ht="15.75" customHeight="1">
      <c r="A951" s="182"/>
      <c r="B951" s="182"/>
      <c r="C951" s="182"/>
      <c r="D951" s="182"/>
      <c r="E951" s="182"/>
      <c r="F951" s="182"/>
      <c r="G951" s="182"/>
      <c r="H951" s="182"/>
      <c r="I951" s="182"/>
      <c r="J951" s="182"/>
      <c r="K951" s="182"/>
      <c r="L951" s="182"/>
      <c r="M951" s="182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182"/>
    </row>
    <row r="952" ht="15.75" customHeight="1">
      <c r="A952" s="182"/>
      <c r="B952" s="182"/>
      <c r="C952" s="182"/>
      <c r="D952" s="182"/>
      <c r="E952" s="182"/>
      <c r="F952" s="182"/>
      <c r="G952" s="182"/>
      <c r="H952" s="182"/>
      <c r="I952" s="182"/>
      <c r="J952" s="182"/>
      <c r="K952" s="182"/>
      <c r="L952" s="182"/>
      <c r="M952" s="182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182"/>
    </row>
    <row r="953" ht="15.75" customHeight="1">
      <c r="A953" s="182"/>
      <c r="B953" s="182"/>
      <c r="C953" s="182"/>
      <c r="D953" s="182"/>
      <c r="E953" s="182"/>
      <c r="F953" s="182"/>
      <c r="G953" s="182"/>
      <c r="H953" s="182"/>
      <c r="I953" s="182"/>
      <c r="J953" s="182"/>
      <c r="K953" s="182"/>
      <c r="L953" s="182"/>
      <c r="M953" s="182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182"/>
    </row>
    <row r="954" ht="15.75" customHeight="1">
      <c r="A954" s="182"/>
      <c r="B954" s="182"/>
      <c r="C954" s="182"/>
      <c r="D954" s="182"/>
      <c r="E954" s="182"/>
      <c r="F954" s="182"/>
      <c r="G954" s="182"/>
      <c r="H954" s="182"/>
      <c r="I954" s="182"/>
      <c r="J954" s="182"/>
      <c r="K954" s="182"/>
      <c r="L954" s="182"/>
      <c r="M954" s="182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182"/>
    </row>
    <row r="955" ht="15.75" customHeight="1">
      <c r="A955" s="182"/>
      <c r="B955" s="182"/>
      <c r="C955" s="182"/>
      <c r="D955" s="182"/>
      <c r="E955" s="182"/>
      <c r="F955" s="182"/>
      <c r="G955" s="182"/>
      <c r="H955" s="182"/>
      <c r="I955" s="182"/>
      <c r="J955" s="182"/>
      <c r="K955" s="182"/>
      <c r="L955" s="182"/>
      <c r="M955" s="182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182"/>
    </row>
    <row r="956" ht="15.75" customHeight="1">
      <c r="A956" s="182"/>
      <c r="B956" s="182"/>
      <c r="C956" s="182"/>
      <c r="D956" s="182"/>
      <c r="E956" s="182"/>
      <c r="F956" s="182"/>
      <c r="G956" s="182"/>
      <c r="H956" s="182"/>
      <c r="I956" s="182"/>
      <c r="J956" s="182"/>
      <c r="K956" s="182"/>
      <c r="L956" s="182"/>
      <c r="M956" s="182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182"/>
    </row>
    <row r="957" ht="15.75" customHeight="1">
      <c r="A957" s="182"/>
      <c r="B957" s="182"/>
      <c r="C957" s="182"/>
      <c r="D957" s="182"/>
      <c r="E957" s="182"/>
      <c r="F957" s="182"/>
      <c r="G957" s="182"/>
      <c r="H957" s="182"/>
      <c r="I957" s="182"/>
      <c r="J957" s="182"/>
      <c r="K957" s="182"/>
      <c r="L957" s="182"/>
      <c r="M957" s="182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182"/>
    </row>
    <row r="958" ht="15.75" customHeight="1">
      <c r="A958" s="182"/>
      <c r="B958" s="182"/>
      <c r="C958" s="182"/>
      <c r="D958" s="182"/>
      <c r="E958" s="182"/>
      <c r="F958" s="182"/>
      <c r="G958" s="182"/>
      <c r="H958" s="182"/>
      <c r="I958" s="182"/>
      <c r="J958" s="182"/>
      <c r="K958" s="182"/>
      <c r="L958" s="182"/>
      <c r="M958" s="182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182"/>
    </row>
    <row r="959" ht="15.75" customHeight="1">
      <c r="A959" s="182"/>
      <c r="B959" s="182"/>
      <c r="C959" s="182"/>
      <c r="D959" s="182"/>
      <c r="E959" s="182"/>
      <c r="F959" s="182"/>
      <c r="G959" s="182"/>
      <c r="H959" s="182"/>
      <c r="I959" s="182"/>
      <c r="J959" s="182"/>
      <c r="K959" s="182"/>
      <c r="L959" s="182"/>
      <c r="M959" s="182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182"/>
    </row>
    <row r="960" ht="15.75" customHeight="1">
      <c r="A960" s="182"/>
      <c r="B960" s="182"/>
      <c r="C960" s="182"/>
      <c r="D960" s="182"/>
      <c r="E960" s="182"/>
      <c r="F960" s="182"/>
      <c r="G960" s="182"/>
      <c r="H960" s="182"/>
      <c r="I960" s="182"/>
      <c r="J960" s="182"/>
      <c r="K960" s="182"/>
      <c r="L960" s="182"/>
      <c r="M960" s="182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182"/>
    </row>
    <row r="961" ht="15.75" customHeight="1">
      <c r="A961" s="182"/>
      <c r="B961" s="182"/>
      <c r="C961" s="182"/>
      <c r="D961" s="182"/>
      <c r="E961" s="182"/>
      <c r="F961" s="182"/>
      <c r="G961" s="182"/>
      <c r="H961" s="182"/>
      <c r="I961" s="182"/>
      <c r="J961" s="182"/>
      <c r="K961" s="182"/>
      <c r="L961" s="182"/>
      <c r="M961" s="182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182"/>
    </row>
    <row r="962" ht="15.75" customHeight="1">
      <c r="A962" s="182"/>
      <c r="B962" s="182"/>
      <c r="C962" s="182"/>
      <c r="D962" s="182"/>
      <c r="E962" s="182"/>
      <c r="F962" s="182"/>
      <c r="G962" s="182"/>
      <c r="H962" s="182"/>
      <c r="I962" s="182"/>
      <c r="J962" s="182"/>
      <c r="K962" s="182"/>
      <c r="L962" s="182"/>
      <c r="M962" s="182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182"/>
    </row>
    <row r="963" ht="15.75" customHeight="1">
      <c r="A963" s="182"/>
      <c r="B963" s="182"/>
      <c r="C963" s="182"/>
      <c r="D963" s="182"/>
      <c r="E963" s="182"/>
      <c r="F963" s="182"/>
      <c r="G963" s="182"/>
      <c r="H963" s="182"/>
      <c r="I963" s="182"/>
      <c r="J963" s="182"/>
      <c r="K963" s="182"/>
      <c r="L963" s="182"/>
      <c r="M963" s="182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182"/>
    </row>
    <row r="964" ht="15.75" customHeight="1">
      <c r="A964" s="182"/>
      <c r="B964" s="182"/>
      <c r="C964" s="182"/>
      <c r="D964" s="182"/>
      <c r="E964" s="182"/>
      <c r="F964" s="182"/>
      <c r="G964" s="182"/>
      <c r="H964" s="182"/>
      <c r="I964" s="182"/>
      <c r="J964" s="182"/>
      <c r="K964" s="182"/>
      <c r="L964" s="182"/>
      <c r="M964" s="182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182"/>
    </row>
    <row r="965" ht="15.75" customHeight="1">
      <c r="A965" s="182"/>
      <c r="B965" s="182"/>
      <c r="C965" s="182"/>
      <c r="D965" s="182"/>
      <c r="E965" s="182"/>
      <c r="F965" s="182"/>
      <c r="G965" s="182"/>
      <c r="H965" s="182"/>
      <c r="I965" s="182"/>
      <c r="J965" s="182"/>
      <c r="K965" s="182"/>
      <c r="L965" s="182"/>
      <c r="M965" s="182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182"/>
    </row>
    <row r="966" ht="15.75" customHeight="1">
      <c r="A966" s="182"/>
      <c r="B966" s="182"/>
      <c r="C966" s="182"/>
      <c r="D966" s="182"/>
      <c r="E966" s="182"/>
      <c r="F966" s="182"/>
      <c r="G966" s="182"/>
      <c r="H966" s="182"/>
      <c r="I966" s="182"/>
      <c r="J966" s="182"/>
      <c r="K966" s="182"/>
      <c r="L966" s="182"/>
      <c r="M966" s="182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182"/>
    </row>
    <row r="967" ht="15.75" customHeight="1">
      <c r="A967" s="182"/>
      <c r="B967" s="182"/>
      <c r="C967" s="182"/>
      <c r="D967" s="182"/>
      <c r="E967" s="182"/>
      <c r="F967" s="182"/>
      <c r="G967" s="182"/>
      <c r="H967" s="182"/>
      <c r="I967" s="182"/>
      <c r="J967" s="182"/>
      <c r="K967" s="182"/>
      <c r="L967" s="182"/>
      <c r="M967" s="182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182"/>
    </row>
    <row r="968" ht="15.75" customHeight="1">
      <c r="A968" s="182"/>
      <c r="B968" s="182"/>
      <c r="C968" s="182"/>
      <c r="D968" s="182"/>
      <c r="E968" s="182"/>
      <c r="F968" s="182"/>
      <c r="G968" s="182"/>
      <c r="H968" s="182"/>
      <c r="I968" s="182"/>
      <c r="J968" s="182"/>
      <c r="K968" s="182"/>
      <c r="L968" s="182"/>
      <c r="M968" s="182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182"/>
    </row>
    <row r="969" ht="15.75" customHeight="1">
      <c r="A969" s="182"/>
      <c r="B969" s="182"/>
      <c r="C969" s="182"/>
      <c r="D969" s="182"/>
      <c r="E969" s="182"/>
      <c r="F969" s="182"/>
      <c r="G969" s="182"/>
      <c r="H969" s="182"/>
      <c r="I969" s="182"/>
      <c r="J969" s="182"/>
      <c r="K969" s="182"/>
      <c r="L969" s="182"/>
      <c r="M969" s="182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182"/>
    </row>
    <row r="970" ht="15.75" customHeight="1">
      <c r="A970" s="182"/>
      <c r="B970" s="182"/>
      <c r="C970" s="182"/>
      <c r="D970" s="182"/>
      <c r="E970" s="182"/>
      <c r="F970" s="182"/>
      <c r="G970" s="182"/>
      <c r="H970" s="182"/>
      <c r="I970" s="182"/>
      <c r="J970" s="182"/>
      <c r="K970" s="182"/>
      <c r="L970" s="182"/>
      <c r="M970" s="182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182"/>
    </row>
    <row r="971" ht="15.75" customHeight="1">
      <c r="A971" s="182"/>
      <c r="B971" s="182"/>
      <c r="C971" s="182"/>
      <c r="D971" s="182"/>
      <c r="E971" s="182"/>
      <c r="F971" s="182"/>
      <c r="G971" s="182"/>
      <c r="H971" s="182"/>
      <c r="I971" s="182"/>
      <c r="J971" s="182"/>
      <c r="K971" s="182"/>
      <c r="L971" s="182"/>
      <c r="M971" s="182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182"/>
    </row>
    <row r="972" ht="15.75" customHeight="1">
      <c r="A972" s="182"/>
      <c r="B972" s="182"/>
      <c r="C972" s="182"/>
      <c r="D972" s="182"/>
      <c r="E972" s="182"/>
      <c r="F972" s="182"/>
      <c r="G972" s="182"/>
      <c r="H972" s="182"/>
      <c r="I972" s="182"/>
      <c r="J972" s="182"/>
      <c r="K972" s="182"/>
      <c r="L972" s="182"/>
      <c r="M972" s="182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182"/>
    </row>
    <row r="973" ht="15.75" customHeight="1">
      <c r="A973" s="182"/>
      <c r="B973" s="182"/>
      <c r="C973" s="182"/>
      <c r="D973" s="182"/>
      <c r="E973" s="182"/>
      <c r="F973" s="182"/>
      <c r="G973" s="182"/>
      <c r="H973" s="182"/>
      <c r="I973" s="182"/>
      <c r="J973" s="182"/>
      <c r="K973" s="182"/>
      <c r="L973" s="182"/>
      <c r="M973" s="182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182"/>
    </row>
    <row r="974" ht="15.75" customHeight="1">
      <c r="A974" s="182"/>
      <c r="B974" s="182"/>
      <c r="C974" s="182"/>
      <c r="D974" s="182"/>
      <c r="E974" s="182"/>
      <c r="F974" s="182"/>
      <c r="G974" s="182"/>
      <c r="H974" s="182"/>
      <c r="I974" s="182"/>
      <c r="J974" s="182"/>
      <c r="K974" s="182"/>
      <c r="L974" s="182"/>
      <c r="M974" s="182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182"/>
    </row>
    <row r="975" ht="15.75" customHeight="1">
      <c r="A975" s="182"/>
      <c r="B975" s="182"/>
      <c r="C975" s="182"/>
      <c r="D975" s="182"/>
      <c r="E975" s="182"/>
      <c r="F975" s="182"/>
      <c r="G975" s="182"/>
      <c r="H975" s="182"/>
      <c r="I975" s="182"/>
      <c r="J975" s="182"/>
      <c r="K975" s="182"/>
      <c r="L975" s="182"/>
      <c r="M975" s="182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182"/>
    </row>
    <row r="976" ht="15.75" customHeight="1">
      <c r="A976" s="182"/>
      <c r="B976" s="182"/>
      <c r="C976" s="182"/>
      <c r="D976" s="182"/>
      <c r="E976" s="182"/>
      <c r="F976" s="182"/>
      <c r="G976" s="182"/>
      <c r="H976" s="182"/>
      <c r="I976" s="182"/>
      <c r="J976" s="182"/>
      <c r="K976" s="182"/>
      <c r="L976" s="182"/>
      <c r="M976" s="182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182"/>
    </row>
    <row r="977" ht="15.75" customHeight="1">
      <c r="A977" s="182"/>
      <c r="B977" s="182"/>
      <c r="C977" s="182"/>
      <c r="D977" s="182"/>
      <c r="E977" s="182"/>
      <c r="F977" s="182"/>
      <c r="G977" s="182"/>
      <c r="H977" s="182"/>
      <c r="I977" s="182"/>
      <c r="J977" s="182"/>
      <c r="K977" s="182"/>
      <c r="L977" s="182"/>
      <c r="M977" s="182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182"/>
    </row>
    <row r="978" ht="15.75" customHeight="1">
      <c r="A978" s="182"/>
      <c r="B978" s="182"/>
      <c r="C978" s="182"/>
      <c r="D978" s="182"/>
      <c r="E978" s="182"/>
      <c r="F978" s="182"/>
      <c r="G978" s="182"/>
      <c r="H978" s="182"/>
      <c r="I978" s="182"/>
      <c r="J978" s="182"/>
      <c r="K978" s="182"/>
      <c r="L978" s="182"/>
      <c r="M978" s="182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182"/>
    </row>
    <row r="979" ht="15.75" customHeight="1">
      <c r="A979" s="182"/>
      <c r="B979" s="182"/>
      <c r="C979" s="182"/>
      <c r="D979" s="182"/>
      <c r="E979" s="182"/>
      <c r="F979" s="182"/>
      <c r="G979" s="182"/>
      <c r="H979" s="182"/>
      <c r="I979" s="182"/>
      <c r="J979" s="182"/>
      <c r="K979" s="182"/>
      <c r="L979" s="182"/>
      <c r="M979" s="182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182"/>
    </row>
    <row r="980" ht="15.75" customHeight="1">
      <c r="A980" s="182"/>
      <c r="B980" s="182"/>
      <c r="C980" s="182"/>
      <c r="D980" s="182"/>
      <c r="E980" s="182"/>
      <c r="F980" s="182"/>
      <c r="G980" s="182"/>
      <c r="H980" s="182"/>
      <c r="I980" s="182"/>
      <c r="J980" s="182"/>
      <c r="K980" s="182"/>
      <c r="L980" s="182"/>
      <c r="M980" s="182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182"/>
    </row>
    <row r="981" ht="15.75" customHeight="1">
      <c r="A981" s="182"/>
      <c r="B981" s="182"/>
      <c r="C981" s="182"/>
      <c r="D981" s="182"/>
      <c r="E981" s="182"/>
      <c r="F981" s="182"/>
      <c r="G981" s="182"/>
      <c r="H981" s="182"/>
      <c r="I981" s="182"/>
      <c r="J981" s="182"/>
      <c r="K981" s="182"/>
      <c r="L981" s="182"/>
      <c r="M981" s="182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182"/>
    </row>
    <row r="982" ht="15.75" customHeight="1">
      <c r="A982" s="182"/>
      <c r="B982" s="182"/>
      <c r="C982" s="182"/>
      <c r="D982" s="182"/>
      <c r="E982" s="182"/>
      <c r="F982" s="182"/>
      <c r="G982" s="182"/>
      <c r="H982" s="182"/>
      <c r="I982" s="182"/>
      <c r="J982" s="182"/>
      <c r="K982" s="182"/>
      <c r="L982" s="182"/>
      <c r="M982" s="182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182"/>
    </row>
    <row r="983" ht="15.75" customHeight="1">
      <c r="A983" s="182"/>
      <c r="B983" s="182"/>
      <c r="C983" s="182"/>
      <c r="D983" s="182"/>
      <c r="E983" s="182"/>
      <c r="F983" s="182"/>
      <c r="G983" s="182"/>
      <c r="H983" s="182"/>
      <c r="I983" s="182"/>
      <c r="J983" s="182"/>
      <c r="K983" s="182"/>
      <c r="L983" s="182"/>
      <c r="M983" s="182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182"/>
    </row>
    <row r="984" ht="15.75" customHeight="1">
      <c r="A984" s="182"/>
      <c r="B984" s="182"/>
      <c r="C984" s="182"/>
      <c r="D984" s="182"/>
      <c r="E984" s="182"/>
      <c r="F984" s="182"/>
      <c r="G984" s="182"/>
      <c r="H984" s="182"/>
      <c r="I984" s="182"/>
      <c r="J984" s="182"/>
      <c r="K984" s="182"/>
      <c r="L984" s="182"/>
      <c r="M984" s="182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182"/>
    </row>
    <row r="985" ht="15.75" customHeight="1">
      <c r="A985" s="182"/>
      <c r="B985" s="182"/>
      <c r="C985" s="182"/>
      <c r="D985" s="182"/>
      <c r="E985" s="182"/>
      <c r="F985" s="182"/>
      <c r="G985" s="182"/>
      <c r="H985" s="182"/>
      <c r="I985" s="182"/>
      <c r="J985" s="182"/>
      <c r="K985" s="182"/>
      <c r="L985" s="182"/>
      <c r="M985" s="182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182"/>
    </row>
    <row r="986" ht="15.75" customHeight="1">
      <c r="A986" s="182"/>
      <c r="B986" s="182"/>
      <c r="C986" s="182"/>
      <c r="D986" s="182"/>
      <c r="E986" s="182"/>
      <c r="F986" s="182"/>
      <c r="G986" s="182"/>
      <c r="H986" s="182"/>
      <c r="I986" s="182"/>
      <c r="J986" s="182"/>
      <c r="K986" s="182"/>
      <c r="L986" s="182"/>
      <c r="M986" s="182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182"/>
    </row>
    <row r="987" ht="15.75" customHeight="1">
      <c r="A987" s="182"/>
      <c r="B987" s="182"/>
      <c r="C987" s="182"/>
      <c r="D987" s="182"/>
      <c r="E987" s="182"/>
      <c r="F987" s="182"/>
      <c r="G987" s="182"/>
      <c r="H987" s="182"/>
      <c r="I987" s="182"/>
      <c r="J987" s="182"/>
      <c r="K987" s="182"/>
      <c r="L987" s="182"/>
      <c r="M987" s="182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182"/>
    </row>
    <row r="988" ht="15.75" customHeight="1">
      <c r="A988" s="182"/>
      <c r="B988" s="182"/>
      <c r="C988" s="182"/>
      <c r="D988" s="182"/>
      <c r="E988" s="182"/>
      <c r="F988" s="182"/>
      <c r="G988" s="182"/>
      <c r="H988" s="182"/>
      <c r="I988" s="182"/>
      <c r="J988" s="182"/>
      <c r="K988" s="182"/>
      <c r="L988" s="182"/>
      <c r="M988" s="182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182"/>
    </row>
    <row r="989" ht="15.75" customHeight="1">
      <c r="A989" s="182"/>
      <c r="B989" s="182"/>
      <c r="C989" s="182"/>
      <c r="D989" s="182"/>
      <c r="E989" s="182"/>
      <c r="F989" s="182"/>
      <c r="G989" s="182"/>
      <c r="H989" s="182"/>
      <c r="I989" s="182"/>
      <c r="J989" s="182"/>
      <c r="K989" s="182"/>
      <c r="L989" s="182"/>
      <c r="M989" s="182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182"/>
    </row>
    <row r="990" ht="15.75" customHeight="1">
      <c r="A990" s="182"/>
      <c r="B990" s="182"/>
      <c r="C990" s="182"/>
      <c r="D990" s="182"/>
      <c r="E990" s="182"/>
      <c r="F990" s="182"/>
      <c r="G990" s="182"/>
      <c r="H990" s="182"/>
      <c r="I990" s="182"/>
      <c r="J990" s="182"/>
      <c r="K990" s="182"/>
      <c r="L990" s="182"/>
      <c r="M990" s="182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182"/>
    </row>
    <row r="991" ht="15.75" customHeight="1">
      <c r="A991" s="182"/>
      <c r="B991" s="182"/>
      <c r="C991" s="182"/>
      <c r="D991" s="182"/>
      <c r="E991" s="182"/>
      <c r="F991" s="182"/>
      <c r="G991" s="182"/>
      <c r="H991" s="182"/>
      <c r="I991" s="182"/>
      <c r="J991" s="182"/>
      <c r="K991" s="182"/>
      <c r="L991" s="182"/>
      <c r="M991" s="182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182"/>
    </row>
    <row r="992" ht="15.75" customHeight="1">
      <c r="A992" s="182"/>
      <c r="B992" s="182"/>
      <c r="C992" s="182"/>
      <c r="D992" s="182"/>
      <c r="E992" s="182"/>
      <c r="F992" s="182"/>
      <c r="G992" s="182"/>
      <c r="H992" s="182"/>
      <c r="I992" s="182"/>
      <c r="J992" s="182"/>
      <c r="K992" s="182"/>
      <c r="L992" s="182"/>
      <c r="M992" s="182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182"/>
    </row>
    <row r="993" ht="15.75" customHeight="1">
      <c r="A993" s="182"/>
      <c r="B993" s="182"/>
      <c r="C993" s="182"/>
      <c r="D993" s="182"/>
      <c r="E993" s="182"/>
      <c r="F993" s="182"/>
      <c r="G993" s="182"/>
      <c r="H993" s="182"/>
      <c r="I993" s="182"/>
      <c r="J993" s="182"/>
      <c r="K993" s="182"/>
      <c r="L993" s="182"/>
      <c r="M993" s="182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182"/>
    </row>
    <row r="994" ht="15.75" customHeight="1">
      <c r="A994" s="182"/>
      <c r="B994" s="182"/>
      <c r="C994" s="182"/>
      <c r="D994" s="182"/>
      <c r="E994" s="182"/>
      <c r="F994" s="182"/>
      <c r="G994" s="182"/>
      <c r="H994" s="182"/>
      <c r="I994" s="182"/>
      <c r="J994" s="182"/>
      <c r="K994" s="182"/>
      <c r="L994" s="182"/>
      <c r="M994" s="182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182"/>
    </row>
    <row r="995" ht="15.75" customHeight="1">
      <c r="A995" s="182"/>
      <c r="B995" s="182"/>
      <c r="C995" s="182"/>
      <c r="D995" s="182"/>
      <c r="E995" s="182"/>
      <c r="F995" s="182"/>
      <c r="G995" s="182"/>
      <c r="H995" s="182"/>
      <c r="I995" s="182"/>
      <c r="J995" s="182"/>
      <c r="K995" s="182"/>
      <c r="L995" s="182"/>
      <c r="M995" s="182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182"/>
    </row>
    <row r="996" ht="15.75" customHeight="1">
      <c r="A996" s="182"/>
      <c r="B996" s="182"/>
      <c r="C996" s="182"/>
      <c r="D996" s="182"/>
      <c r="E996" s="182"/>
      <c r="F996" s="182"/>
      <c r="G996" s="182"/>
      <c r="H996" s="182"/>
      <c r="I996" s="182"/>
      <c r="J996" s="182"/>
      <c r="K996" s="182"/>
      <c r="L996" s="182"/>
      <c r="M996" s="182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182"/>
    </row>
    <row r="997" ht="15.75" customHeight="1">
      <c r="A997" s="182"/>
      <c r="B997" s="182"/>
      <c r="C997" s="182"/>
      <c r="D997" s="182"/>
      <c r="E997" s="182"/>
      <c r="F997" s="182"/>
      <c r="G997" s="182"/>
      <c r="H997" s="182"/>
      <c r="I997" s="182"/>
      <c r="J997" s="182"/>
      <c r="K997" s="182"/>
      <c r="L997" s="182"/>
      <c r="M997" s="182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182"/>
    </row>
    <row r="998" ht="15.75" customHeight="1">
      <c r="A998" s="182"/>
      <c r="B998" s="182"/>
      <c r="C998" s="182"/>
      <c r="D998" s="182"/>
      <c r="E998" s="182"/>
      <c r="F998" s="182"/>
      <c r="G998" s="182"/>
      <c r="H998" s="182"/>
      <c r="I998" s="182"/>
      <c r="J998" s="182"/>
      <c r="K998" s="182"/>
      <c r="L998" s="182"/>
      <c r="M998" s="182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182"/>
    </row>
    <row r="999" ht="15.75" customHeight="1">
      <c r="A999" s="182"/>
      <c r="B999" s="182"/>
      <c r="C999" s="182"/>
      <c r="D999" s="182"/>
      <c r="E999" s="182"/>
      <c r="F999" s="182"/>
      <c r="G999" s="182"/>
      <c r="H999" s="182"/>
      <c r="I999" s="182"/>
      <c r="J999" s="182"/>
      <c r="K999" s="182"/>
      <c r="L999" s="182"/>
      <c r="M999" s="182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182"/>
    </row>
    <row r="1000" ht="15.75" customHeight="1">
      <c r="A1000" s="182"/>
      <c r="B1000" s="182"/>
      <c r="C1000" s="182"/>
      <c r="D1000" s="182"/>
      <c r="E1000" s="182"/>
      <c r="F1000" s="182"/>
      <c r="G1000" s="182"/>
      <c r="H1000" s="182"/>
      <c r="I1000" s="182"/>
      <c r="J1000" s="182"/>
      <c r="K1000" s="182"/>
      <c r="L1000" s="182"/>
      <c r="M1000" s="182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18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2023-02-06T10:18:52Z</dcterms:created>
  <dc:creator>José Luis</dc:creator>
</cp:coreProperties>
</file>